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7"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<sst xmlns="http://schemas.openxmlformats.org/spreadsheetml/2006/main" count="999" uniqueCount="547">
  <si>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</si>
  <si>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</si>
  <si>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</si>
  <si>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</si>
  <si>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</si>
  <si>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</si>
  <si>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</si>
  <si>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</si>
  <si>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</si>
  <si>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</si>
  <si>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</si>
  <si>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</si>
  <si>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</si>
  <si>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</si>
  <si>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</si>
  <si>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</si>
  <si>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</si>
  <si>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</si>
  <si>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</si>
  <si>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</si>
  <si>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</si>
  <si>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</si>
  <si>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</si>
  <si>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</si>
  <si>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</si>
  <si>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</si>
  <si>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</si>
  <si>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</si>
  <si>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</si>
  <si>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</si>
  <si>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</si>
  <si>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</si>
  <si>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</si>
  <si>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</si>
  <si>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</si>
  <si>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</si>
  <si>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</si>
  <si>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</si>
  <si>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</si>
  <si>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</si>
  <si>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</si>
  <si>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</si>
  <si>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</si>
  <si>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</si>
  <si>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</si>
  <si>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</si>
  <si>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</si>
  <si>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</si>
  <si>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</si>
  <si>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</si>
  <si>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</si>
  <si>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</si>
  <si>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</si>
  <si>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</si>
  <si>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</si>
  <si>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</si>
  <si>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</si>
  <si>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</si>
  <si>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</si>
  <si>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</si>
  <si>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</si>
  <si>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</si>
  <si>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</si>
  <si>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</si>
  <si>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</si>
  <si>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</si>
  <si>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</si>
  <si>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</si>
  <si>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</si>
  <si>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</si>
  <si>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</si>
  <si>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</si>
  <si>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</si>
  <si>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</si>
  <si>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</si>
  <si>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</si>
  <si>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</si>
  <si>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</si>
  <si>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</si>
  <si>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</si>
  <si>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</si>
  <si>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</si>
  <si>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</si>
  <si>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</si>
  <si>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</si>
  <si>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</si>
  <si>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</si>
  <si>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</si>
  <si>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</si>
  <si>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</si>
  <si>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</si>
  <si>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</si>
  <si>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</si>
  <si>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</si>
  <si>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</si>
  <si>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</si>
  <si>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</si>
  <si>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</si>
  <si>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</si>
  <si>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</si>
  <si>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</si>
  <si>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</si>
  <si>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</si>
  <si>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</si>
  <si>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</si>
  <si>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</si>
  <si>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</si>
  <si>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</si>
  <si>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</si>
  <si>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</si>
  <si>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</si>
  <si>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</si>
  <si>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</si>
  <si>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</si>
  <si>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</si>
  <si>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</si>
  <si>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</si>
  <si>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</si>
  <si>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</si>
  <si>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</si>
  <si>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</si>
  <si>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</si>
  <si>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</si>
  <si>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</si>
  <si>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</si>
  <si>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</si>
  <si>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</si>
  <si>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</si>
  <si>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</si>
  <si>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</si>
  <si>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</si>
  <si>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</si>
  <si>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</si>
  <si>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</si>
  <si>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</si>
  <si>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</si>
  <si>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</si>
  <si>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</si>
  <si>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</si>
  <si>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</si>
  <si>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</si>
  <si>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</si>
  <si>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</si>
  <si>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</si>
  <si>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</si>
  <si>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</si>
  <si>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</si>
  <si>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</si>
  <si>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</si>
  <si>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</si>
  <si>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</si>
  <si>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</si>
  <si>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</si>
  <si>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</si>
  <si>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</si>
  <si>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</si>
  <si>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</si>
  <si>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</si>
  <si>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</si>
  <si>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</si>
  <si>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</si>
  <si>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</si>
  <si>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</si>
  <si>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</si>
  <si>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</si>
  <si>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</si>
  <si>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</si>
  <si>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</si>
  <si>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</si>
  <si>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</si>
  <si>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</si>
  <si>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</si>
  <si>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</si>
  <si>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</si>
  <si>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</si>
  <si>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</si>
  <si>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</si>
  <si>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</si>
  <si>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</si>
  <si>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</si>
  <si>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</si>
  <si>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</si>
  <si>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</si>
  <si>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</si>
  <si>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</si>
  <si>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</si>
  <si>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</si>
  <si>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</si>
  <si>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</si>
  <si>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</si>
  <si>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</si>
  <si>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</si>
  <si>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</si>
  <si>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</si>
  <si>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</si>
  <si>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</si>
  <si>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奈良県曽爾村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</si>
  <si>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</si>
  <si>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</si>
  <si>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</si>
  <si>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</si>
  <si>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</si>
  <si>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</si>
  <si>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</si>
  <si>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</si>
  <si>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</si>
  <si>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</si>
  <si>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</si>
  <si>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</si>
  <si>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</si>
  <si>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</si>
  <si>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</si>
  <si>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</si>
  <si>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</si>
  <si>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</si>
  <si>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</si>
  <si>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</si>
  <si>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</si>
  <si>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</si>
  <si>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</si>
  <si>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</si>
  <si>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</si>
  <si>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</si>
  <si>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</si>
  <si>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</si>
  <si>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</si>
  <si>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</si>
  <si>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</si>
  <si>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</si>
  <si>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</si>
  <si>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</si>
  <si>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</si>
  <si>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</si>
  <si>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</si>
  <si>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</si>
  <si>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</si>
  <si>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</si>
  <si>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</si>
  <si>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</si>
  <si>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</si>
  <si>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</si>
  <si>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</si>
  <si>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</si>
  <si>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</si>
  <si>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</si>
  <si>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</si>
  <si>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</si>
  <si>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</si>
  <si>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</si>
  <si>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</si>
  <si>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</si>
  <si>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</si>
  <si>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</si>
  <si>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</si>
  <si>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</si>
  <si>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</si>
  <si>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</si>
  <si>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</si>
  <si>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</si>
  <si>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</si>
  <si>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</si>
  <si>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</si>
  <si>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</si>
  <si>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</si>
  <si>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</si>
  <si>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</si>
  <si>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</si>
  <si>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</si>
  <si>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</si>
  <si>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</si>
  <si>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</si>
  <si>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</si>
  <si>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</si>
  <si>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</si>
  <si>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</si>
  <si>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</si>
  <si>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</si>
  <si>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</si>
  <si>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</si>
  <si>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</si>
  <si>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</si>
  <si>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</si>
  <si>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</si>
  <si>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</si>
  <si>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</si>
  <si>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</si>
  <si>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</si>
  <si>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</si>
  <si>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</si>
  <si>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</si>
  <si>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</si>
  <si>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</si>
  <si>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</si>
  <si>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</si>
  <si>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</si>
  <si>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</si>
  <si>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</si>
  <si>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</si>
  <si>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</si>
  <si>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</si>
  <si>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</si>
  <si>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</si>
  <si>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</si>
  <si>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</si>
  <si>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</si>
  <si>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</si>
  <si>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</si>
  <si>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</si>
  <si>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</si>
  <si>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</si>
  <si>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</si>
  <si>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</si>
  <si>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</si>
  <si>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</si>
  <si>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</si>
  <si>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</si>
  <si>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</si>
  <si>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</si>
  <si>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</si>
  <si>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</si>
  <si>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</si>
  <si>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</si>
  <si>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</si>
  <si>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</si>
  <si>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</si>
  <si>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</si>
  <si>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</si>
  <si>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</si>
  <si>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</si>
  <si>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</si>
  <si>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</si>
  <si>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</si>
  <si>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</si>
  <si>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</si>
  <si>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</si>
  <si>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</si>
  <si>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</si>
  <si>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</si>
  <si>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</si>
  <si>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</si>
  <si>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</si>
  <si>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</si>
  <si>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</si>
  <si>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</si>
  <si>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</si>
  <si>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</si>
  <si>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奈良県曽爾村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</si>
  <si>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</si>
  <si>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</si>
  <si>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</si>
  <si>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</si>
  <si>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</si>
  <si>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</si>
  <si>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</si>
  <si>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</si>
  <si>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</si>
  <si>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</si>
  <si>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</si>
  <si>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</si>
  <si>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</si>
  <si>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</si>
  <si>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</si>
  <si>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</si>
  <si>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</si>
  <si>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</si>
  <si>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</si>
  <si>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</si>
  <si>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</si>
  <si>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</si>
  <si>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</si>
  <si>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</si>
  <si>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</si>
  <si>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</si>
  <si>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</si>
  <si>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</si>
  <si>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</si>
  <si>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</si>
  <si>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</si>
  <si>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</si>
  <si>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</si>
  <si>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</si>
  <si>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</si>
  <si>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</si>
  <si>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</si>
  <si>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</si>
  <si>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</si>
  <si>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</si>
  <si>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</si>
  <si>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</si>
  <si>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</si>
  <si>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</si>
  <si>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</si>
  <si>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</si>
  <si>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</si>
  <si>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</si>
  <si>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</si>
  <si>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</si>
  <si>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</si>
  <si>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</si>
  <si>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</si>
  <si>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</si>
  <si>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</si>
  <si>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</si>
  <si>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</si>
  <si>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</si>
  <si>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</si>
  <si>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</si>
  <si>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</si>
  <si>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</si>
  <si>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</si>
  <si>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</si>
  <si>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</si>
  <si>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</si>
  <si>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</si>
  <si>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</si>
  <si>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</si>
  <si>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</si>
  <si>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</si>
  <si>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</si>
  <si>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</si>
  <si>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</si>
  <si>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</si>
  <si>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</si>
  <si>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</si>
  <si>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</si>
  <si>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</si>
  <si>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</si>
  <si>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</si>
  <si>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</si>
  <si>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</si>
  <si>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</si>
  <si>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</si>
  <si>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</si>
  <si>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</si>
  <si>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</si>
  <si>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</si>
  <si>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</si>
  <si>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</si>
  <si>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</si>
  <si>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</si>
  <si>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</si>
  <si>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</si>
  <si>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</si>
  <si>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</si>
  <si>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</si>
  <si>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</si>
  <si>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</si>
  <si>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</si>
  <si>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</si>
  <si>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</si>
  <si>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</si>
  <si>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</si>
  <si>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</si>
  <si>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</si>
  <si>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</si>
  <si>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</si>
  <si>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</si>
  <si>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</si>
  <si>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</si>
  <si>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</si>
  <si>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</si>
  <si>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</si>
  <si>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</si>
  <si>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</si>
  <si>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</si>
  <si>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</si>
  <si>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</si>
  <si>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</si>
  <si>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</si>
  <si>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</si>
  <si>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</si>
  <si>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</si>
  <si>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</si>
  <si>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</si>
  <si>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</si>
  <si>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</si>
  <si>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</si>
  <si>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</si>
  <si>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</si>
  <si>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</si>
  <si>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</si>
  <si>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</si>
  <si>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</si>
  <si>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</si>
  <si>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</si>
  <si>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</si>
  <si>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</si>
  <si>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</si>
  <si>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</si>
  <si>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</si>
  <si>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</si>
  <si>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</si>
  <si>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</si>
  <si>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</si>
  <si>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</si>
  <si>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</si>
  <si>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</si>
  <si>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</si>
  <si>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</si>
  <si>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</si>
  <si>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</si>
  <si>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</si>
  <si>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</si>
  <si>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</si>
  <si>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</si>
  <si>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</si>
  <si>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</si>
  <si>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</si>
  <si>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</si>
  <si>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</si>
  <si>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</si>
  <si>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</si>
  <si>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</si>
  <si>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</si>
  <si>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</si>
  <si>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</si>
  <si>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</si>
  <si>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</si>
  <si>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</si>
  <si>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</si>
  <si>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</si>
  <si>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</si>
  <si>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</si>
  <si>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</si>
  <si>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</si>
  <si>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</si>
  <si>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</si>
  <si>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住宅新築資金等貸付事業特別会計</t>
  </si>
  <si>
    <t>▲ 8.51</t>
  </si>
  <si>
    <t>▲ 8.34</t>
  </si>
  <si>
    <t>▲ 9.04</t>
  </si>
  <si>
    <t>▲ 9.41</t>
  </si>
  <si>
    <t>▲ 9.02</t>
  </si>
  <si>
    <t>国民健康保険特別会計(直診勘定）</t>
  </si>
  <si>
    <t>▲ 4.13</t>
  </si>
  <si>
    <t>▲ 3.32</t>
  </si>
  <si>
    <t>▲ 2.80</t>
  </si>
  <si>
    <t>▲ 2.31</t>
  </si>
  <si>
    <t>▲ 1.78</t>
  </si>
  <si>
    <t>介護保険特別会計</t>
  </si>
  <si>
    <t>▲ 0.04</t>
  </si>
  <si>
    <t>一般会計</t>
  </si>
  <si>
    <t>簡易水道事業特別会計</t>
  </si>
  <si>
    <t>国民健康保険特別会計(事業勘定）</t>
  </si>
  <si>
    <t>後期高齢者医療特別会計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</si>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</sst>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113445</c:v>
                </c:pt>
                <c:pt idx="1">
                  <c:v>102415</c:v>
                </c:pt>
                <c:pt idx="2">
                  <c:v>117019</c:v>
                </c:pt>
                <c:pt idx="3">
                  <c:v>261282</c:v>
                </c:pt>
                <c:pt idx="4">
                  <c:v>342252</c:v>
                </c:pt>
              </c:numCache>
            </c:numRef>
          </c:val>
          <c:smooth val="0"/>
        </c:ser>
        <c:dLbls>
          <c:showLegendKey val="0"/>
          <c:showVal val="0"/>
          <c:showCatName val="0"/>
          <c:showSerName val="0"/>
          <c:showPercent val="0"/>
          <c:showBubbleSize val="0"/>
        </c:dLbls>
        <c:marker val="1"/>
        <c:smooth val="0"/>
        <c:axId val="102257408"/>
        <c:axId val="112766336"/>
      </c:lineChart>
      <c:catAx>
        <c:axId val="102257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66336"/>
        <c:crosses val="autoZero"/>
        <c:auto val="1"/>
        <c:lblAlgn val="ctr"/>
        <c:lblOffset val="100"/>
        <c:tickLblSkip val="1"/>
        <c:tickMarkSkip val="1"/>
        <c:noMultiLvlLbl val="0"/>
      </c:catAx>
      <c:valAx>
        <c:axId val="1127663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57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14.05</c:v>
                </c:pt>
                <c:pt idx="1">
                  <c:v>23.21</c:v>
                </c:pt>
                <c:pt idx="2">
                  <c:v>11.24</c:v>
                </c:pt>
                <c:pt idx="3">
                  <c:v>9.73</c:v>
                </c:pt>
                <c:pt idx="4">
                  <c:v>6.25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34.31</c:v>
                </c:pt>
                <c:pt idx="1">
                  <c:v>38.07</c:v>
                </c:pt>
                <c:pt idx="2">
                  <c:v>50.05</c:v>
                </c:pt>
                <c:pt idx="3">
                  <c:v>52.52</c:v>
                </c:pt>
                <c:pt idx="4">
                  <c:v>53.7</c:v>
                </c:pt>
              </c:numCache>
            </c:numRef>
          </c:val>
        </c:ser>
        <c:dLbls>
          <c:showLegendKey val="0"/>
          <c:showVal val="0"/>
          <c:showCatName val="0"/>
          <c:showSerName val="0"/>
          <c:showPercent val="0"/>
          <c:showBubbleSize val="0"/>
        </c:dLbls>
        <c:gapWidth val="250"/>
        <c:overlap val="100"/>
        <c:axId val="114003968"/>
        <c:axId val="11400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4.16</c:v>
                </c:pt>
                <c:pt idx="1">
                  <c:v>19.100000000000001</c:v>
                </c:pt>
                <c:pt idx="2">
                  <c:v>2.2599999999999998</c:v>
                </c:pt>
                <c:pt idx="3">
                  <c:v>1.6</c:v>
                </c:pt>
                <c:pt idx="4">
                  <c:v>7.61</c:v>
                </c:pt>
              </c:numCache>
            </c:numRef>
          </c:val>
          <c:smooth val="0"/>
        </c:ser>
        <c:dLbls>
          <c:showLegendKey val="0"/>
          <c:showVal val="0"/>
          <c:showCatName val="0"/>
          <c:showSerName val="0"/>
          <c:showPercent val="0"/>
          <c:showBubbleSize val="0"/>
        </c:dLbls>
        <c:marker val="1"/>
        <c:smooth val="0"/>
        <c:axId val="114003968"/>
        <c:axId val="114005888"/>
      </c:lineChart>
      <c:catAx>
        <c:axId val="11400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005888"/>
        <c:crosses val="autoZero"/>
        <c:auto val="1"/>
        <c:lblAlgn val="ctr"/>
        <c:lblOffset val="100"/>
        <c:tickLblSkip val="1"/>
        <c:tickMarkSkip val="1"/>
        <c:noMultiLvlLbl val="0"/>
      </c:catAx>
      <c:valAx>
        <c:axId val="11400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0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0.21</c:v>
                </c:pt>
                <c:pt idx="2">
                  <c:v>#N/A</c:v>
                </c:pt>
                <c:pt idx="3">
                  <c:v>0.99</c:v>
                </c:pt>
                <c:pt idx="4">
                  <c:v>#N/A</c:v>
                </c:pt>
                <c:pt idx="5">
                  <c:v>0.47</c:v>
                </c:pt>
                <c:pt idx="6">
                  <c:v>#N/A</c:v>
                </c:pt>
                <c:pt idx="7">
                  <c:v>0.27</c:v>
                </c:pt>
                <c:pt idx="8">
                  <c:v>#N/A</c:v>
                </c:pt>
                <c:pt idx="9">
                  <c:v>0.22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1.46</c:v>
                </c:pt>
                <c:pt idx="8">
                  <c:v>#N/A</c:v>
                </c:pt>
                <c:pt idx="9">
                  <c:v>1.93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22.56</c:v>
                </c:pt>
                <c:pt idx="2">
                  <c:v>#N/A</c:v>
                </c:pt>
                <c:pt idx="3">
                  <c:v>31.54</c:v>
                </c:pt>
                <c:pt idx="4">
                  <c:v>#N/A</c:v>
                </c:pt>
                <c:pt idx="5">
                  <c:v>20.28</c:v>
                </c:pt>
                <c:pt idx="6">
                  <c:v>#N/A</c:v>
                </c:pt>
                <c:pt idx="7">
                  <c:v>19.14</c:v>
                </c:pt>
                <c:pt idx="8">
                  <c:v>#N/A</c:v>
                </c:pt>
                <c:pt idx="9">
                  <c:v>15.26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0.57999999999999996</c:v>
                </c:pt>
                <c:pt idx="2">
                  <c:v>#N/A</c:v>
                </c:pt>
                <c:pt idx="3">
                  <c:v>0.59</c:v>
                </c:pt>
                <c:pt idx="4">
                  <c:v>#N/A</c:v>
                </c:pt>
                <c:pt idx="5">
                  <c:v>0.89</c:v>
                </c:pt>
                <c:pt idx="6">
                  <c:v>#N/A</c:v>
                </c:pt>
                <c:pt idx="7">
                  <c:v>0.36</c:v>
                </c:pt>
                <c:pt idx="8">
                  <c:v>0.04</c:v>
                </c:pt>
                <c:pt idx="9">
                  <c:v>#N/A</c:v>
                </c:pt>
              </c:numCache>
            </c:numRef>
          </c:val>
        </c:ser>
        <c:ser>
          <c:idx val="8"/>
          <c:order val="8"/>
          <c:tx>
            <c:strRef>
              <c:f>データシート!$A$35</c:f>
              <c:strCache>
                <c:ptCount val="1"/>
                <c:pt idx="0">
                  <c:v>国民健康保険特別会計(直診勘定）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4.13</c:v>
                </c:pt>
                <c:pt idx="1">
                  <c:v>#N/A</c:v>
                </c:pt>
                <c:pt idx="2">
                  <c:v>3.32</c:v>
                </c:pt>
                <c:pt idx="3">
                  <c:v>#N/A</c:v>
                </c:pt>
                <c:pt idx="4">
                  <c:v>2.8</c:v>
                </c:pt>
                <c:pt idx="5">
                  <c:v>#N/A</c:v>
                </c:pt>
                <c:pt idx="6">
                  <c:v>2.31</c:v>
                </c:pt>
                <c:pt idx="7">
                  <c:v>#N/A</c:v>
                </c:pt>
                <c:pt idx="8">
                  <c:v>1.78</c:v>
                </c:pt>
                <c:pt idx="9">
                  <c:v>#N/A</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8.51</c:v>
                </c:pt>
                <c:pt idx="1">
                  <c:v>#N/A</c:v>
                </c:pt>
                <c:pt idx="2">
                  <c:v>8.34</c:v>
                </c:pt>
                <c:pt idx="3">
                  <c:v>#N/A</c:v>
                </c:pt>
                <c:pt idx="4">
                  <c:v>9.0399999999999991</c:v>
                </c:pt>
                <c:pt idx="5">
                  <c:v>#N/A</c:v>
                </c:pt>
                <c:pt idx="6">
                  <c:v>9.41</c:v>
                </c:pt>
                <c:pt idx="7">
                  <c:v>#N/A</c:v>
                </c:pt>
                <c:pt idx="8">
                  <c:v>9.02</c:v>
                </c:pt>
                <c:pt idx="9">
                  <c:v>#N/A</c:v>
                </c:pt>
              </c:numCache>
            </c:numRef>
          </c:val>
        </c:ser>
        <c:dLbls>
          <c:showLegendKey val="0"/>
          <c:showVal val="0"/>
          <c:showCatName val="0"/>
          <c:showSerName val="0"/>
          <c:showPercent val="0"/>
          <c:showBubbleSize val="0"/>
        </c:dLbls>
        <c:gapWidth val="150"/>
        <c:overlap val="100"/>
        <c:axId val="47843200"/>
        <c:axId val="47844736"/>
      </c:barChart>
      <c:catAx>
        <c:axId val="4784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44736"/>
        <c:crosses val="autoZero"/>
        <c:auto val="1"/>
        <c:lblAlgn val="ctr"/>
        <c:lblOffset val="100"/>
        <c:tickLblSkip val="1"/>
        <c:tickMarkSkip val="1"/>
        <c:noMultiLvlLbl val="0"/>
      </c:catAx>
      <c:valAx>
        <c:axId val="4784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4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467</c:v>
                </c:pt>
                <c:pt idx="5">
                  <c:v>438</c:v>
                </c:pt>
                <c:pt idx="8">
                  <c:v>408</c:v>
                </c:pt>
                <c:pt idx="11">
                  <c:v>382</c:v>
                </c:pt>
                <c:pt idx="14">
                  <c:v>360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c:v>
                </c:pt>
                <c:pt idx="3">
                  <c:v>2</c:v>
                </c:pt>
                <c:pt idx="6">
                  <c:v>2</c:v>
                </c:pt>
                <c:pt idx="9">
                  <c:v>2</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28</c:v>
                </c:pt>
                <c:pt idx="3">
                  <c:v>31</c:v>
                </c:pt>
                <c:pt idx="6">
                  <c:v>33</c:v>
                </c:pt>
                <c:pt idx="9">
                  <c:v>28</c:v>
                </c:pt>
                <c:pt idx="12">
                  <c:v>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635</c:v>
                </c:pt>
                <c:pt idx="3">
                  <c:v>611</c:v>
                </c:pt>
                <c:pt idx="6">
                  <c:v>540</c:v>
                </c:pt>
                <c:pt idx="9">
                  <c:v>472</c:v>
                </c:pt>
                <c:pt idx="12">
                  <c:v>461</c:v>
                </c:pt>
              </c:numCache>
            </c:numRef>
          </c:val>
        </c:ser>
        <c:dLbls>
          <c:showLegendKey val="0"/>
          <c:showVal val="0"/>
          <c:showCatName val="0"/>
          <c:showSerName val="0"/>
          <c:showPercent val="0"/>
          <c:showBubbleSize val="0"/>
        </c:dLbls>
        <c:gapWidth val="100"/>
        <c:overlap val="100"/>
        <c:axId val="115987200"/>
        <c:axId val="11598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205</c:v>
                </c:pt>
                <c:pt idx="2">
                  <c:v>#N/A</c:v>
                </c:pt>
                <c:pt idx="3">
                  <c:v>#N/A</c:v>
                </c:pt>
                <c:pt idx="4">
                  <c:v>206</c:v>
                </c:pt>
                <c:pt idx="5">
                  <c:v>#N/A</c:v>
                </c:pt>
                <c:pt idx="6">
                  <c:v>#N/A</c:v>
                </c:pt>
                <c:pt idx="7">
                  <c:v>167</c:v>
                </c:pt>
                <c:pt idx="8">
                  <c:v>#N/A</c:v>
                </c:pt>
                <c:pt idx="9">
                  <c:v>#N/A</c:v>
                </c:pt>
                <c:pt idx="10">
                  <c:v>120</c:v>
                </c:pt>
                <c:pt idx="11">
                  <c:v>#N/A</c:v>
                </c:pt>
                <c:pt idx="12">
                  <c:v>#N/A</c:v>
                </c:pt>
                <c:pt idx="13">
                  <c:v>119</c:v>
                </c:pt>
                <c:pt idx="14">
                  <c:v>#N/A</c:v>
                </c:pt>
              </c:numCache>
            </c:numRef>
          </c:val>
          <c:smooth val="0"/>
        </c:ser>
        <c:dLbls>
          <c:showLegendKey val="0"/>
          <c:showVal val="0"/>
          <c:showCatName val="0"/>
          <c:showSerName val="0"/>
          <c:showPercent val="0"/>
          <c:showBubbleSize val="0"/>
        </c:dLbls>
        <c:marker val="1"/>
        <c:smooth val="0"/>
        <c:axId val="115987200"/>
        <c:axId val="115989120"/>
      </c:lineChart>
      <c:catAx>
        <c:axId val="1159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89120"/>
        <c:crosses val="autoZero"/>
        <c:auto val="1"/>
        <c:lblAlgn val="ctr"/>
        <c:lblOffset val="100"/>
        <c:tickLblSkip val="1"/>
        <c:tickMarkSkip val="1"/>
        <c:noMultiLvlLbl val="0"/>
      </c:catAx>
      <c:valAx>
        <c:axId val="11598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2787</c:v>
                </c:pt>
                <c:pt idx="5">
                  <c:v>2534</c:v>
                </c:pt>
                <c:pt idx="8">
                  <c:v>2292</c:v>
                </c:pt>
                <c:pt idx="11">
                  <c:v>2217</c:v>
                </c:pt>
                <c:pt idx="14">
                  <c:v>2258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100</c:v>
                </c:pt>
                <c:pt idx="5">
                  <c:v>60</c:v>
                </c:pt>
                <c:pt idx="8">
                  <c:v>33</c:v>
                </c:pt>
                <c:pt idx="11">
                  <c:v>19</c:v>
                </c:pt>
                <c:pt idx="14">
                  <c:v>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984</c:v>
                </c:pt>
                <c:pt idx="5">
                  <c:v>1062</c:v>
                </c:pt>
                <c:pt idx="8">
                  <c:v>1221</c:v>
                </c:pt>
                <c:pt idx="11">
                  <c:v>1357</c:v>
                </c:pt>
                <c:pt idx="14">
                  <c:v>1325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569</c:v>
                </c:pt>
                <c:pt idx="3">
                  <c:v>554</c:v>
                </c:pt>
                <c:pt idx="6">
                  <c:v>577</c:v>
                </c:pt>
                <c:pt idx="9">
                  <c:v>571</c:v>
                </c:pt>
                <c:pt idx="12">
                  <c:v>268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c:v>
                </c:pt>
                <c:pt idx="3">
                  <c:v>6</c:v>
                </c:pt>
                <c:pt idx="6">
                  <c:v>5</c:v>
                </c:pt>
                <c:pt idx="9">
                  <c:v>5</c:v>
                </c:pt>
                <c:pt idx="12">
                  <c:v>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146</c:v>
                </c:pt>
                <c:pt idx="3">
                  <c:v>158</c:v>
                </c:pt>
                <c:pt idx="6">
                  <c:v>166</c:v>
                </c:pt>
                <c:pt idx="9">
                  <c:v>254</c:v>
                </c:pt>
                <c:pt idx="12">
                  <c:v>292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3856</c:v>
                </c:pt>
                <c:pt idx="3">
                  <c:v>3360</c:v>
                </c:pt>
                <c:pt idx="6">
                  <c:v>2931</c:v>
                </c:pt>
                <c:pt idx="9">
                  <c:v>2804</c:v>
                </c:pt>
                <c:pt idx="12">
                  <c:v>2543</c:v>
                </c:pt>
              </c:numCache>
            </c:numRef>
          </c:val>
        </c:ser>
        <c:dLbls>
          <c:showLegendKey val="0"/>
          <c:showVal val="0"/>
          <c:showCatName val="0"/>
          <c:showSerName val="0"/>
          <c:showPercent val="0"/>
          <c:showBubbleSize val="0"/>
        </c:dLbls>
        <c:gapWidth val="100"/>
        <c:overlap val="100"/>
        <c:axId val="114876800"/>
        <c:axId val="114878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707</c:v>
                </c:pt>
                <c:pt idx="2">
                  <c:v>#N/A</c:v>
                </c:pt>
                <c:pt idx="3">
                  <c:v>#N/A</c:v>
                </c:pt>
                <c:pt idx="4">
                  <c:v>422</c:v>
                </c:pt>
                <c:pt idx="5">
                  <c:v>#N/A</c:v>
                </c:pt>
                <c:pt idx="6">
                  <c:v>#N/A</c:v>
                </c:pt>
                <c:pt idx="7">
                  <c:v>133</c:v>
                </c:pt>
                <c:pt idx="8">
                  <c:v>#N/A</c:v>
                </c:pt>
                <c:pt idx="9">
                  <c:v>#N/A</c:v>
                </c:pt>
                <c:pt idx="10">
                  <c:v>44</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876800"/>
        <c:axId val="114878720"/>
      </c:lineChart>
      <c:catAx>
        <c:axId val="11487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878720"/>
        <c:crosses val="autoZero"/>
        <c:auto val="1"/>
        <c:lblAlgn val="ctr"/>
        <c:lblOffset val="100"/>
        <c:tickLblSkip val="1"/>
        <c:tickMarkSkip val="1"/>
        <c:noMultiLvlLbl val="0"/>
      </c:catAx>
      <c:valAx>
        <c:axId val="11487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7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1,721
1,705
47.84
2,496,205
2,381,046
78,804
1,261,695
2,543,151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少子高齢化に加え、本村の基幹産業である農林業の不振等により、財政基盤が弱く、類似団体平均をかなり下回っている。今後は、投資的経費の抑制など健全財政に努める。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143510</xdr:rowOff>
    </xdr:to>
    <xdr:cxnSp macro="">
      <xdr:nvCxnSpPr>
        <xdr:cNvPr id="63" name="直線コネクタ 62"/>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6" name="直線コネクタ 65"/>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69" name="直線コネクタ 68"/>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131445</xdr:rowOff>
    </xdr:from>
    <xdr:to>
      <xdr:col>3</xdr:col>
      <xdr:colOff>279400</xdr:colOff>
      <xdr:row>43</xdr:row>
      <xdr:rowOff>143510</xdr:rowOff>
    </xdr:to>
    <xdr:cxnSp macro="">
      <xdr:nvCxnSpPr>
        <xdr:cNvPr id="72" name="直線コネクタ 71"/>
        <xdr:cNvCxnSpPr/>
      </xdr:nvCxnSpPr>
      <xdr:spPr>
        <a:xfrm>
          <a:off x="1447800" y="75037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74" name="テキスト ボックス 73"/>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76" name="テキスト ボックス 75"/>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2" name="円/楕円 81"/>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160037</xdr:rowOff>
    </xdr:from>
    <xdr:ext cx="762000" cy="259045"/>
    <xdr:sp macro="" textlink="">
      <xdr:nvSpPr>
        <xdr:cNvPr id="83"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4" name="円/楕円 83"/>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5" name="テキスト ボックス 84"/>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6" name="円/楕円 85"/>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7" name="テキスト ボックス 86"/>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8" name="円/楕円 87"/>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9" name="テキスト ボックス 88"/>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80645</xdr:rowOff>
    </xdr:from>
    <xdr:to>
      <xdr:col>2</xdr:col>
      <xdr:colOff>127000</xdr:colOff>
      <xdr:row>44</xdr:row>
      <xdr:rowOff>10795</xdr:rowOff>
    </xdr:to>
    <xdr:sp macro="" textlink="">
      <xdr:nvSpPr>
        <xdr:cNvPr id="90" name="円/楕円 89"/>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167022</xdr:rowOff>
    </xdr:from>
    <xdr:ext cx="762000" cy="259045"/>
    <xdr:sp macro="" textlink="">
      <xdr:nvSpPr>
        <xdr:cNvPr id="91" name="テキスト ボックス 90"/>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歳出の大半を占める公債費の償還ピークは過ぎたものの、普通交付税の減収もあって経常収支比率の大幅な改善に至っていない状況である。今後も引き続き人件費及び投資的経費の抑制に努める。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31327</xdr:rowOff>
    </xdr:from>
    <xdr:to>
      <xdr:col>7</xdr:col>
      <xdr:colOff>152400</xdr:colOff>
      <xdr:row>64</xdr:row>
      <xdr:rowOff>67521</xdr:rowOff>
    </xdr:to>
    <xdr:cxnSp macro="">
      <xdr:nvCxnSpPr>
        <xdr:cNvPr id="126" name="直線コネクタ 125"/>
        <xdr:cNvCxnSpPr/>
      </xdr:nvCxnSpPr>
      <xdr:spPr>
        <a:xfrm flipV="1">
          <a:off x="4114800" y="1100412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67521</xdr:rowOff>
    </xdr:from>
    <xdr:to>
      <xdr:col>6</xdr:col>
      <xdr:colOff>0</xdr:colOff>
      <xdr:row>64</xdr:row>
      <xdr:rowOff>95673</xdr:rowOff>
    </xdr:to>
    <xdr:cxnSp macro="">
      <xdr:nvCxnSpPr>
        <xdr:cNvPr id="129" name="直線コネクタ 128"/>
        <xdr:cNvCxnSpPr/>
      </xdr:nvCxnSpPr>
      <xdr:spPr>
        <a:xfrm flipV="1">
          <a:off x="3225800" y="110403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95673</xdr:rowOff>
    </xdr:to>
    <xdr:cxnSp macro="">
      <xdr:nvCxnSpPr>
        <xdr:cNvPr id="132" name="直線コネクタ 131"/>
        <xdr:cNvCxnSpPr/>
      </xdr:nvCxnSpPr>
      <xdr:spPr>
        <a:xfrm>
          <a:off x="2336800" y="1103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65</xdr:row>
      <xdr:rowOff>54928</xdr:rowOff>
    </xdr:to>
    <xdr:cxnSp macro="">
      <xdr:nvCxnSpPr>
        <xdr:cNvPr id="135" name="直線コネクタ 134"/>
        <xdr:cNvCxnSpPr/>
      </xdr:nvCxnSpPr>
      <xdr:spPr>
        <a:xfrm flipV="1">
          <a:off x="1447800" y="1103630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76746</xdr:rowOff>
    </xdr:from>
    <xdr:ext cx="762000" cy="259045"/>
    <xdr:sp macro="" textlink="">
      <xdr:nvSpPr>
        <xdr:cNvPr id="137" name="テキスト ボックス 136"/>
        <xdr:cNvSpPr txBox="1"/>
      </xdr:nvSpPr>
      <xdr:spPr>
        <a:xfrm>
          <a:off x="1955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39" name="テキスト ボックス 138"/>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45" name="円/楕円 144"/>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124054</xdr:rowOff>
    </xdr:from>
    <xdr:ext cx="762000" cy="259045"/>
    <xdr:sp macro="" textlink="">
      <xdr:nvSpPr>
        <xdr:cNvPr id="146"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16721</xdr:rowOff>
    </xdr:from>
    <xdr:to>
      <xdr:col>6</xdr:col>
      <xdr:colOff>50800</xdr:colOff>
      <xdr:row>64</xdr:row>
      <xdr:rowOff>118321</xdr:rowOff>
    </xdr:to>
    <xdr:sp macro="" textlink="">
      <xdr:nvSpPr>
        <xdr:cNvPr id="147" name="円/楕円 146"/>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103098</xdr:rowOff>
    </xdr:from>
    <xdr:ext cx="736600" cy="259045"/>
    <xdr:sp macro="" textlink="">
      <xdr:nvSpPr>
        <xdr:cNvPr id="148" name="テキスト ボックス 147"/>
        <xdr:cNvSpPr txBox="1"/>
      </xdr:nvSpPr>
      <xdr:spPr>
        <a:xfrm>
          <a:off x="3733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44873</xdr:rowOff>
    </xdr:from>
    <xdr:to>
      <xdr:col>4</xdr:col>
      <xdr:colOff>533400</xdr:colOff>
      <xdr:row>64</xdr:row>
      <xdr:rowOff>146473</xdr:rowOff>
    </xdr:to>
    <xdr:sp macro="" textlink="">
      <xdr:nvSpPr>
        <xdr:cNvPr id="149" name="円/楕円 148"/>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131250</xdr:rowOff>
    </xdr:from>
    <xdr:ext cx="762000" cy="259045"/>
    <xdr:sp macro="" textlink="">
      <xdr:nvSpPr>
        <xdr:cNvPr id="150" name="テキスト ボックス 149"/>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1" name="円/楕円 150"/>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2" name="テキスト ボックス 151"/>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4128</xdr:rowOff>
    </xdr:from>
    <xdr:to>
      <xdr:col>2</xdr:col>
      <xdr:colOff>127000</xdr:colOff>
      <xdr:row>65</xdr:row>
      <xdr:rowOff>105728</xdr:rowOff>
    </xdr:to>
    <xdr:sp macro="" textlink="">
      <xdr:nvSpPr>
        <xdr:cNvPr id="153" name="円/楕円 152"/>
        <xdr:cNvSpPr/>
      </xdr:nvSpPr>
      <xdr:spPr>
        <a:xfrm>
          <a:off x="1397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90505</xdr:rowOff>
    </xdr:from>
    <xdr:ext cx="762000" cy="259045"/>
    <xdr:sp macro="" textlink="">
      <xdr:nvSpPr>
        <xdr:cNvPr id="154" name="テキスト ボックス 153"/>
        <xdr:cNvSpPr txBox="1"/>
      </xdr:nvSpPr>
      <xdr:spPr>
        <a:xfrm>
          <a:off x="1066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[308,113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類似団体には下回っているが、今後も、人口動態にあわせた定員管理に努める。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142345</xdr:rowOff>
    </xdr:from>
    <xdr:to>
      <xdr:col>7</xdr:col>
      <xdr:colOff>152400</xdr:colOff>
      <xdr:row>81</xdr:row>
      <xdr:rowOff>144732</xdr:rowOff>
    </xdr:to>
    <xdr:cxnSp macro="">
      <xdr:nvCxnSpPr>
        <xdr:cNvPr id="186" name="直線コネクタ 185"/>
        <xdr:cNvCxnSpPr/>
      </xdr:nvCxnSpPr>
      <xdr:spPr>
        <a:xfrm flipV="1">
          <a:off x="4114800" y="14029795"/>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127123</xdr:rowOff>
    </xdr:from>
    <xdr:ext cx="762000" cy="259045"/>
    <xdr:sp macro="" textlink="">
      <xdr:nvSpPr>
        <xdr:cNvPr id="187" name="人件費・物件費等の状況平均値テキスト"/>
        <xdr:cNvSpPr txBox="1"/>
      </xdr:nvSpPr>
      <xdr:spPr>
        <a:xfrm>
          <a:off x="5041900" y="1401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144732</xdr:rowOff>
    </xdr:from>
    <xdr:to>
      <xdr:col>6</xdr:col>
      <xdr:colOff>0</xdr:colOff>
      <xdr:row>81</xdr:row>
      <xdr:rowOff>148965</xdr:rowOff>
    </xdr:to>
    <xdr:cxnSp macro="">
      <xdr:nvCxnSpPr>
        <xdr:cNvPr id="189" name="直線コネクタ 188"/>
        <xdr:cNvCxnSpPr/>
      </xdr:nvCxnSpPr>
      <xdr:spPr>
        <a:xfrm flipV="1">
          <a:off x="3225800" y="14032182"/>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127634</xdr:rowOff>
    </xdr:from>
    <xdr:to>
      <xdr:col>4</xdr:col>
      <xdr:colOff>482600</xdr:colOff>
      <xdr:row>81</xdr:row>
      <xdr:rowOff>148965</xdr:rowOff>
    </xdr:to>
    <xdr:cxnSp macro="">
      <xdr:nvCxnSpPr>
        <xdr:cNvPr id="192" name="直線コネクタ 191"/>
        <xdr:cNvCxnSpPr/>
      </xdr:nvCxnSpPr>
      <xdr:spPr>
        <a:xfrm>
          <a:off x="2336800" y="14015084"/>
          <a:ext cx="889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127634</xdr:rowOff>
    </xdr:from>
    <xdr:to>
      <xdr:col>3</xdr:col>
      <xdr:colOff>279400</xdr:colOff>
      <xdr:row>81</xdr:row>
      <xdr:rowOff>128667</xdr:rowOff>
    </xdr:to>
    <xdr:cxnSp macro="">
      <xdr:nvCxnSpPr>
        <xdr:cNvPr id="195" name="直線コネクタ 194"/>
        <xdr:cNvCxnSpPr/>
      </xdr:nvCxnSpPr>
      <xdr:spPr>
        <a:xfrm flipV="1">
          <a:off x="1447800" y="14015084"/>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44925</xdr:rowOff>
    </xdr:from>
    <xdr:ext cx="762000" cy="259045"/>
    <xdr:sp macro="" textlink="">
      <xdr:nvSpPr>
        <xdr:cNvPr id="197" name="テキスト ボックス 196"/>
        <xdr:cNvSpPr txBox="1"/>
      </xdr:nvSpPr>
      <xdr:spPr>
        <a:xfrm>
          <a:off x="1955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38056</xdr:rowOff>
    </xdr:from>
    <xdr:ext cx="762000" cy="259045"/>
    <xdr:sp macro="" textlink="">
      <xdr:nvSpPr>
        <xdr:cNvPr id="199" name="テキスト ボックス 198"/>
        <xdr:cNvSpPr txBox="1"/>
      </xdr:nvSpPr>
      <xdr:spPr>
        <a:xfrm>
          <a:off x="1066800" y="1409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91545</xdr:rowOff>
    </xdr:from>
    <xdr:to>
      <xdr:col>7</xdr:col>
      <xdr:colOff>203200</xdr:colOff>
      <xdr:row>82</xdr:row>
      <xdr:rowOff>21695</xdr:rowOff>
    </xdr:to>
    <xdr:sp macro="" textlink="">
      <xdr:nvSpPr>
        <xdr:cNvPr id="205" name="円/楕円 204"/>
        <xdr:cNvSpPr/>
      </xdr:nvSpPr>
      <xdr:spPr>
        <a:xfrm>
          <a:off x="4902200" y="139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12822</xdr:rowOff>
    </xdr:from>
    <xdr:ext cx="762000" cy="259045"/>
    <xdr:sp macro="" textlink="">
      <xdr:nvSpPr>
        <xdr:cNvPr id="206" name="人件費・物件費等の状況該当値テキスト"/>
        <xdr:cNvSpPr txBox="1"/>
      </xdr:nvSpPr>
      <xdr:spPr>
        <a:xfrm>
          <a:off x="5041900" y="1390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308,113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93932</xdr:rowOff>
    </xdr:from>
    <xdr:to>
      <xdr:col>6</xdr:col>
      <xdr:colOff>50800</xdr:colOff>
      <xdr:row>82</xdr:row>
      <xdr:rowOff>24082</xdr:rowOff>
    </xdr:to>
    <xdr:sp macro="" textlink="">
      <xdr:nvSpPr>
        <xdr:cNvPr id="207" name="円/楕円 206"/>
        <xdr:cNvSpPr/>
      </xdr:nvSpPr>
      <xdr:spPr>
        <a:xfrm>
          <a:off x="4064000" y="139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34259</xdr:rowOff>
    </xdr:from>
    <xdr:ext cx="736600" cy="259045"/>
    <xdr:sp macro="" textlink="">
      <xdr:nvSpPr>
        <xdr:cNvPr id="208" name="テキスト ボックス 207"/>
        <xdr:cNvSpPr txBox="1"/>
      </xdr:nvSpPr>
      <xdr:spPr>
        <a:xfrm>
          <a:off x="3733800" y="13750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313,059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98165</xdr:rowOff>
    </xdr:from>
    <xdr:to>
      <xdr:col>4</xdr:col>
      <xdr:colOff>533400</xdr:colOff>
      <xdr:row>82</xdr:row>
      <xdr:rowOff>28315</xdr:rowOff>
    </xdr:to>
    <xdr:sp macro="" textlink="">
      <xdr:nvSpPr>
        <xdr:cNvPr id="209" name="円/楕円 208"/>
        <xdr:cNvSpPr/>
      </xdr:nvSpPr>
      <xdr:spPr>
        <a:xfrm>
          <a:off x="3175000" y="13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38492</xdr:rowOff>
    </xdr:from>
    <xdr:ext cx="762000" cy="259045"/>
    <xdr:sp macro="" textlink="">
      <xdr:nvSpPr>
        <xdr:cNvPr id="210" name="テキスト ボックス 209"/>
        <xdr:cNvSpPr txBox="1"/>
      </xdr:nvSpPr>
      <xdr:spPr>
        <a:xfrm>
          <a:off x="2844800" y="137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321,830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76834</xdr:rowOff>
    </xdr:from>
    <xdr:to>
      <xdr:col>3</xdr:col>
      <xdr:colOff>330200</xdr:colOff>
      <xdr:row>82</xdr:row>
      <xdr:rowOff>6984</xdr:rowOff>
    </xdr:to>
    <xdr:sp macro="" textlink="">
      <xdr:nvSpPr>
        <xdr:cNvPr id="211" name="円/楕円 210"/>
        <xdr:cNvSpPr/>
      </xdr:nvSpPr>
      <xdr:spPr>
        <a:xfrm>
          <a:off x="2286000" y="1396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17161</xdr:rowOff>
    </xdr:from>
    <xdr:ext cx="762000" cy="259045"/>
    <xdr:sp macro="" textlink="">
      <xdr:nvSpPr>
        <xdr:cNvPr id="212" name="テキスト ボックス 211"/>
        <xdr:cNvSpPr txBox="1"/>
      </xdr:nvSpPr>
      <xdr:spPr>
        <a:xfrm>
          <a:off x="1955800" y="1373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277,629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77867</xdr:rowOff>
    </xdr:from>
    <xdr:to>
      <xdr:col>2</xdr:col>
      <xdr:colOff>127000</xdr:colOff>
      <xdr:row>82</xdr:row>
      <xdr:rowOff>8017</xdr:rowOff>
    </xdr:to>
    <xdr:sp macro="" textlink="">
      <xdr:nvSpPr>
        <xdr:cNvPr id="213" name="円/楕円 212"/>
        <xdr:cNvSpPr/>
      </xdr:nvSpPr>
      <xdr:spPr>
        <a:xfrm>
          <a:off x="1397000" y="139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18194</xdr:rowOff>
    </xdr:from>
    <xdr:ext cx="762000" cy="259045"/>
    <xdr:sp macro="" textlink="">
      <xdr:nvSpPr>
        <xdr:cNvPr id="214" name="テキスト ボックス 213"/>
        <xdr:cNvSpPr txBox="1"/>
      </xdr:nvSpPr>
      <xdr:spPr>
        <a:xfrm>
          <a:off x="1066800" y="1373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類似団体とあまり大差なく推移しているが、今後も全国町村平均内で収まるように努める。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167957</xdr:rowOff>
    </xdr:from>
    <xdr:to>
      <xdr:col>24</xdr:col>
      <xdr:colOff>558800</xdr:colOff>
      <xdr:row>89</xdr:row>
      <xdr:rowOff>51752</xdr:rowOff>
    </xdr:to>
    <xdr:cxnSp macro="">
      <xdr:nvCxnSpPr>
        <xdr:cNvPr id="244" name="直線コネクタ 243"/>
        <xdr:cNvCxnSpPr/>
      </xdr:nvCxnSpPr>
      <xdr:spPr>
        <a:xfrm flipV="1">
          <a:off x="16179800" y="14912657"/>
          <a:ext cx="8382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31132</xdr:rowOff>
    </xdr:from>
    <xdr:ext cx="762000" cy="259045"/>
    <xdr:sp macro="" textlink="">
      <xdr:nvSpPr>
        <xdr:cNvPr id="245" name="給与水準   （国との比較）平均値テキスト"/>
        <xdr:cNvSpPr txBox="1"/>
      </xdr:nvSpPr>
      <xdr:spPr>
        <a:xfrm>
          <a:off x="17106900" y="14604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33655</xdr:rowOff>
    </xdr:from>
    <xdr:to>
      <xdr:col>23</xdr:col>
      <xdr:colOff>406400</xdr:colOff>
      <xdr:row>89</xdr:row>
      <xdr:rowOff>51752</xdr:rowOff>
    </xdr:to>
    <xdr:cxnSp macro="">
      <xdr:nvCxnSpPr>
        <xdr:cNvPr id="247" name="直線コネクタ 246"/>
        <xdr:cNvCxnSpPr/>
      </xdr:nvCxnSpPr>
      <xdr:spPr>
        <a:xfrm>
          <a:off x="15290800" y="1529270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64470</xdr:rowOff>
    </xdr:from>
    <xdr:ext cx="736600" cy="259045"/>
    <xdr:sp macro="" textlink="">
      <xdr:nvSpPr>
        <xdr:cNvPr id="249" name="テキスト ボックス 248"/>
        <xdr:cNvSpPr txBox="1"/>
      </xdr:nvSpPr>
      <xdr:spPr>
        <a:xfrm>
          <a:off x="15798800" y="1498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89</xdr:row>
      <xdr:rowOff>33655</xdr:rowOff>
    </xdr:to>
    <xdr:cxnSp macro="">
      <xdr:nvCxnSpPr>
        <xdr:cNvPr id="250" name="直線コネクタ 249"/>
        <xdr:cNvCxnSpPr/>
      </xdr:nvCxnSpPr>
      <xdr:spPr>
        <a:xfrm>
          <a:off x="14401800" y="14822170"/>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52404</xdr:rowOff>
    </xdr:from>
    <xdr:ext cx="762000" cy="259045"/>
    <xdr:sp macro="" textlink="">
      <xdr:nvSpPr>
        <xdr:cNvPr id="252" name="テキスト ボックス 251"/>
        <xdr:cNvSpPr txBox="1"/>
      </xdr:nvSpPr>
      <xdr:spPr>
        <a:xfrm>
          <a:off x="14909800" y="149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35243</xdr:rowOff>
    </xdr:from>
    <xdr:to>
      <xdr:col>21</xdr:col>
      <xdr:colOff>0</xdr:colOff>
      <xdr:row>86</xdr:row>
      <xdr:rowOff>77470</xdr:rowOff>
    </xdr:to>
    <xdr:cxnSp macro="">
      <xdr:nvCxnSpPr>
        <xdr:cNvPr id="253" name="直線コネクタ 252"/>
        <xdr:cNvCxnSpPr/>
      </xdr:nvCxnSpPr>
      <xdr:spPr>
        <a:xfrm>
          <a:off x="13512800" y="147799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35895</xdr:rowOff>
    </xdr:from>
    <xdr:ext cx="762000" cy="259045"/>
    <xdr:sp macro="" textlink="">
      <xdr:nvSpPr>
        <xdr:cNvPr id="255" name="テキスト ボックス 254"/>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11765</xdr:rowOff>
    </xdr:from>
    <xdr:ext cx="762000" cy="259045"/>
    <xdr:sp macro="" textlink="">
      <xdr:nvSpPr>
        <xdr:cNvPr id="257" name="テキスト ボックス 256"/>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117157</xdr:rowOff>
    </xdr:from>
    <xdr:to>
      <xdr:col>24</xdr:col>
      <xdr:colOff>609600</xdr:colOff>
      <xdr:row>87</xdr:row>
      <xdr:rowOff>47307</xdr:rowOff>
    </xdr:to>
    <xdr:sp macro="" textlink="">
      <xdr:nvSpPr>
        <xdr:cNvPr id="263" name="円/楕円 262"/>
        <xdr:cNvSpPr/>
      </xdr:nvSpPr>
      <xdr:spPr>
        <a:xfrm>
          <a:off x="169672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89234</xdr:rowOff>
    </xdr:from>
    <xdr:ext cx="762000" cy="259045"/>
    <xdr:sp macro="" textlink="">
      <xdr:nvSpPr>
        <xdr:cNvPr id="264" name="給与水準   （国との比較）該当値テキスト"/>
        <xdr:cNvSpPr txBox="1"/>
      </xdr:nvSpPr>
      <xdr:spPr>
        <a:xfrm>
          <a:off x="17106900" y="1483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952</xdr:rowOff>
    </xdr:from>
    <xdr:to>
      <xdr:col>23</xdr:col>
      <xdr:colOff>457200</xdr:colOff>
      <xdr:row>89</xdr:row>
      <xdr:rowOff>102552</xdr:rowOff>
    </xdr:to>
    <xdr:sp macro="" textlink="">
      <xdr:nvSpPr>
        <xdr:cNvPr id="265" name="円/楕円 264"/>
        <xdr:cNvSpPr/>
      </xdr:nvSpPr>
      <xdr:spPr>
        <a:xfrm>
          <a:off x="16129000" y="152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87329</xdr:rowOff>
    </xdr:from>
    <xdr:ext cx="736600" cy="259045"/>
    <xdr:sp macro="" textlink="">
      <xdr:nvSpPr>
        <xdr:cNvPr id="266" name="テキスト ボックス 265"/>
        <xdr:cNvSpPr txBox="1"/>
      </xdr:nvSpPr>
      <xdr:spPr>
        <a:xfrm>
          <a:off x="15798800" y="15346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154305</xdr:rowOff>
    </xdr:from>
    <xdr:to>
      <xdr:col>22</xdr:col>
      <xdr:colOff>254000</xdr:colOff>
      <xdr:row>89</xdr:row>
      <xdr:rowOff>84455</xdr:rowOff>
    </xdr:to>
    <xdr:sp macro="" textlink="">
      <xdr:nvSpPr>
        <xdr:cNvPr id="267" name="円/楕円 266"/>
        <xdr:cNvSpPr/>
      </xdr:nvSpPr>
      <xdr:spPr>
        <a:xfrm>
          <a:off x="15240000" y="152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69232</xdr:rowOff>
    </xdr:from>
    <xdr:ext cx="762000" cy="259045"/>
    <xdr:sp macro="" textlink="">
      <xdr:nvSpPr>
        <xdr:cNvPr id="268" name="テキスト ボックス 267"/>
        <xdr:cNvSpPr txBox="1"/>
      </xdr:nvSpPr>
      <xdr:spPr>
        <a:xfrm>
          <a:off x="14909800" y="153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69" name="円/楕円 268"/>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113047</xdr:rowOff>
    </xdr:from>
    <xdr:ext cx="762000" cy="259045"/>
    <xdr:sp macro="" textlink="">
      <xdr:nvSpPr>
        <xdr:cNvPr id="270" name="テキスト ボックス 269"/>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155893</xdr:rowOff>
    </xdr:from>
    <xdr:to>
      <xdr:col>19</xdr:col>
      <xdr:colOff>533400</xdr:colOff>
      <xdr:row>86</xdr:row>
      <xdr:rowOff>86043</xdr:rowOff>
    </xdr:to>
    <xdr:sp macro="" textlink="">
      <xdr:nvSpPr>
        <xdr:cNvPr id="271" name="円/楕円 270"/>
        <xdr:cNvSpPr/>
      </xdr:nvSpPr>
      <xdr:spPr>
        <a:xfrm>
          <a:off x="13462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70820</xdr:rowOff>
    </xdr:from>
    <xdr:ext cx="762000" cy="259045"/>
    <xdr:sp macro="" textlink="">
      <xdr:nvSpPr>
        <xdr:cNvPr id="272" name="テキスト ボックス 271"/>
        <xdr:cNvSpPr txBox="1"/>
      </xdr:nvSpPr>
      <xdr:spPr>
        <a:xfrm>
          <a:off x="13131800" y="1481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小学校の複式学級解消に村単独教員を採用するなど大きく改善することができない状況である。</a:t>
          </a: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71374</xdr:rowOff>
    </xdr:from>
    <xdr:to>
      <xdr:col>24</xdr:col>
      <xdr:colOff>558800</xdr:colOff>
      <xdr:row>59</xdr:row>
      <xdr:rowOff>114464</xdr:rowOff>
    </xdr:to>
    <xdr:cxnSp macro="">
      <xdr:nvCxnSpPr>
        <xdr:cNvPr id="308" name="直線コネクタ 307"/>
        <xdr:cNvCxnSpPr/>
      </xdr:nvCxnSpPr>
      <xdr:spPr>
        <a:xfrm flipV="1">
          <a:off x="16179800" y="10186924"/>
          <a:ext cx="8382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09"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114464</xdr:rowOff>
    </xdr:from>
    <xdr:to>
      <xdr:col>23</xdr:col>
      <xdr:colOff>406400</xdr:colOff>
      <xdr:row>59</xdr:row>
      <xdr:rowOff>120553</xdr:rowOff>
    </xdr:to>
    <xdr:cxnSp macro="">
      <xdr:nvCxnSpPr>
        <xdr:cNvPr id="311" name="直線コネクタ 310"/>
        <xdr:cNvCxnSpPr/>
      </xdr:nvCxnSpPr>
      <xdr:spPr>
        <a:xfrm flipV="1">
          <a:off x="15290800" y="10230014"/>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3" name="テキスト ボックス 312"/>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104122</xdr:rowOff>
    </xdr:from>
    <xdr:to>
      <xdr:col>22</xdr:col>
      <xdr:colOff>203200</xdr:colOff>
      <xdr:row>59</xdr:row>
      <xdr:rowOff>120553</xdr:rowOff>
    </xdr:to>
    <xdr:cxnSp macro="">
      <xdr:nvCxnSpPr>
        <xdr:cNvPr id="314" name="直線コネクタ 313"/>
        <xdr:cNvCxnSpPr/>
      </xdr:nvCxnSpPr>
      <xdr:spPr>
        <a:xfrm>
          <a:off x="14401800" y="10219672"/>
          <a:ext cx="889000" cy="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6" name="テキスト ボックス 315"/>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81026</xdr:rowOff>
    </xdr:from>
    <xdr:to>
      <xdr:col>21</xdr:col>
      <xdr:colOff>0</xdr:colOff>
      <xdr:row>59</xdr:row>
      <xdr:rowOff>104122</xdr:rowOff>
    </xdr:to>
    <xdr:cxnSp macro="">
      <xdr:nvCxnSpPr>
        <xdr:cNvPr id="317" name="直線コネクタ 316"/>
        <xdr:cNvCxnSpPr/>
      </xdr:nvCxnSpPr>
      <xdr:spPr>
        <a:xfrm>
          <a:off x="13512800" y="10196576"/>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19" name="テキスト ボックス 318"/>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118671</xdr:rowOff>
    </xdr:from>
    <xdr:ext cx="762000" cy="259045"/>
    <xdr:sp macro="" textlink="">
      <xdr:nvSpPr>
        <xdr:cNvPr id="321" name="テキスト ボックス 320"/>
        <xdr:cNvSpPr txBox="1"/>
      </xdr:nvSpPr>
      <xdr:spPr>
        <a:xfrm>
          <a:off x="13131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20574</xdr:rowOff>
    </xdr:from>
    <xdr:to>
      <xdr:col>24</xdr:col>
      <xdr:colOff>609600</xdr:colOff>
      <xdr:row>59</xdr:row>
      <xdr:rowOff>122174</xdr:rowOff>
    </xdr:to>
    <xdr:sp macro="" textlink="">
      <xdr:nvSpPr>
        <xdr:cNvPr id="327" name="円/楕円 326"/>
        <xdr:cNvSpPr/>
      </xdr:nvSpPr>
      <xdr:spPr>
        <a:xfrm>
          <a:off x="169672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164101</xdr:rowOff>
    </xdr:from>
    <xdr:ext cx="762000" cy="259045"/>
    <xdr:sp macro="" textlink="">
      <xdr:nvSpPr>
        <xdr:cNvPr id="328" name="定員管理の状況該当値テキスト"/>
        <xdr:cNvSpPr txBox="1"/>
      </xdr:nvSpPr>
      <xdr:spPr>
        <a:xfrm>
          <a:off x="17106900" y="1010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63664</xdr:rowOff>
    </xdr:from>
    <xdr:to>
      <xdr:col>23</xdr:col>
      <xdr:colOff>457200</xdr:colOff>
      <xdr:row>59</xdr:row>
      <xdr:rowOff>165264</xdr:rowOff>
    </xdr:to>
    <xdr:sp macro="" textlink="">
      <xdr:nvSpPr>
        <xdr:cNvPr id="329" name="円/楕円 328"/>
        <xdr:cNvSpPr/>
      </xdr:nvSpPr>
      <xdr:spPr>
        <a:xfrm>
          <a:off x="16129000" y="101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150041</xdr:rowOff>
    </xdr:from>
    <xdr:ext cx="736600" cy="259045"/>
    <xdr:sp macro="" textlink="">
      <xdr:nvSpPr>
        <xdr:cNvPr id="330" name="テキスト ボックス 329"/>
        <xdr:cNvSpPr txBox="1"/>
      </xdr:nvSpPr>
      <xdr:spPr>
        <a:xfrm>
          <a:off x="15798800" y="1026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69753</xdr:rowOff>
    </xdr:from>
    <xdr:to>
      <xdr:col>22</xdr:col>
      <xdr:colOff>254000</xdr:colOff>
      <xdr:row>59</xdr:row>
      <xdr:rowOff>171353</xdr:rowOff>
    </xdr:to>
    <xdr:sp macro="" textlink="">
      <xdr:nvSpPr>
        <xdr:cNvPr id="331" name="円/楕円 330"/>
        <xdr:cNvSpPr/>
      </xdr:nvSpPr>
      <xdr:spPr>
        <a:xfrm>
          <a:off x="15240000" y="101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156130</xdr:rowOff>
    </xdr:from>
    <xdr:ext cx="762000" cy="259045"/>
    <xdr:sp macro="" textlink="">
      <xdr:nvSpPr>
        <xdr:cNvPr id="332" name="テキスト ボックス 331"/>
        <xdr:cNvSpPr txBox="1"/>
      </xdr:nvSpPr>
      <xdr:spPr>
        <a:xfrm>
          <a:off x="14909800" y="1027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53322</xdr:rowOff>
    </xdr:from>
    <xdr:to>
      <xdr:col>21</xdr:col>
      <xdr:colOff>50800</xdr:colOff>
      <xdr:row>59</xdr:row>
      <xdr:rowOff>154922</xdr:rowOff>
    </xdr:to>
    <xdr:sp macro="" textlink="">
      <xdr:nvSpPr>
        <xdr:cNvPr id="333" name="円/楕円 332"/>
        <xdr:cNvSpPr/>
      </xdr:nvSpPr>
      <xdr:spPr>
        <a:xfrm>
          <a:off x="14351000" y="101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139699</xdr:rowOff>
    </xdr:from>
    <xdr:ext cx="762000" cy="259045"/>
    <xdr:sp macro="" textlink="">
      <xdr:nvSpPr>
        <xdr:cNvPr id="334" name="テキスト ボックス 333"/>
        <xdr:cNvSpPr txBox="1"/>
      </xdr:nvSpPr>
      <xdr:spPr>
        <a:xfrm>
          <a:off x="14020800" y="1025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30226</xdr:rowOff>
    </xdr:from>
    <xdr:to>
      <xdr:col>19</xdr:col>
      <xdr:colOff>533400</xdr:colOff>
      <xdr:row>59</xdr:row>
      <xdr:rowOff>131826</xdr:rowOff>
    </xdr:to>
    <xdr:sp macro="" textlink="">
      <xdr:nvSpPr>
        <xdr:cNvPr id="335" name="円/楕円 334"/>
        <xdr:cNvSpPr/>
      </xdr:nvSpPr>
      <xdr:spPr>
        <a:xfrm>
          <a:off x="13462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142003</xdr:rowOff>
    </xdr:from>
    <xdr:ext cx="762000" cy="259045"/>
    <xdr:sp macro="" textlink="">
      <xdr:nvSpPr>
        <xdr:cNvPr id="336" name="テキスト ボックス 335"/>
        <xdr:cNvSpPr txBox="1"/>
      </xdr:nvSpPr>
      <xdr:spPr>
        <a:xfrm>
          <a:off x="1313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実質公債費比率については、公債費の償還ピークが過ぎたことにより年々改善している。今後も、投資的経費については有利な事業展開と抑制を図ることで公債費残高の減少に努める。</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43</xdr:row>
      <xdr:rowOff>159596</xdr:rowOff>
    </xdr:to>
    <xdr:cxnSp macro="">
      <xdr:nvCxnSpPr>
        <xdr:cNvPr id="370" name="直線コネクタ 369"/>
        <xdr:cNvCxnSpPr/>
      </xdr:nvCxnSpPr>
      <xdr:spPr>
        <a:xfrm flipV="1">
          <a:off x="16179800" y="7346950"/>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1"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159596</xdr:rowOff>
    </xdr:from>
    <xdr:to>
      <xdr:col>23</xdr:col>
      <xdr:colOff>406400</xdr:colOff>
      <xdr:row>45</xdr:row>
      <xdr:rowOff>33867</xdr:rowOff>
    </xdr:to>
    <xdr:cxnSp macro="">
      <xdr:nvCxnSpPr>
        <xdr:cNvPr id="373" name="直線コネクタ 372"/>
        <xdr:cNvCxnSpPr/>
      </xdr:nvCxnSpPr>
      <xdr:spPr>
        <a:xfrm flipV="1">
          <a:off x="15290800" y="753194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5" name="テキスト ボックス 374"/>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33867</xdr:rowOff>
    </xdr:from>
    <xdr:to>
      <xdr:col>22</xdr:col>
      <xdr:colOff>203200</xdr:colOff>
      <xdr:row>45</xdr:row>
      <xdr:rowOff>122344</xdr:rowOff>
    </xdr:to>
    <xdr:cxnSp macro="">
      <xdr:nvCxnSpPr>
        <xdr:cNvPr id="376" name="直線コネクタ 375"/>
        <xdr:cNvCxnSpPr/>
      </xdr:nvCxnSpPr>
      <xdr:spPr>
        <a:xfrm flipV="1">
          <a:off x="14401800" y="77491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78" name="テキスト ボックス 377"/>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114300</xdr:rowOff>
    </xdr:from>
    <xdr:to>
      <xdr:col>21</xdr:col>
      <xdr:colOff>0</xdr:colOff>
      <xdr:row>45</xdr:row>
      <xdr:rowOff>122344</xdr:rowOff>
    </xdr:to>
    <xdr:cxnSp macro="">
      <xdr:nvCxnSpPr>
        <xdr:cNvPr id="379" name="直線コネクタ 378"/>
        <xdr:cNvCxnSpPr/>
      </xdr:nvCxnSpPr>
      <xdr:spPr>
        <a:xfrm>
          <a:off x="13512800" y="78295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1" name="テキスト ボックス 380"/>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83" name="テキスト ボックス 38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389" name="円/楕円 388"/>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67327</xdr:rowOff>
    </xdr:from>
    <xdr:ext cx="762000" cy="259045"/>
    <xdr:sp macro="" textlink="">
      <xdr:nvSpPr>
        <xdr:cNvPr id="390"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108796</xdr:rowOff>
    </xdr:from>
    <xdr:to>
      <xdr:col>23</xdr:col>
      <xdr:colOff>457200</xdr:colOff>
      <xdr:row>44</xdr:row>
      <xdr:rowOff>38946</xdr:rowOff>
    </xdr:to>
    <xdr:sp macro="" textlink="">
      <xdr:nvSpPr>
        <xdr:cNvPr id="391" name="円/楕円 390"/>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23723</xdr:rowOff>
    </xdr:from>
    <xdr:ext cx="736600" cy="259045"/>
    <xdr:sp macro="" textlink="">
      <xdr:nvSpPr>
        <xdr:cNvPr id="392" name="テキスト ボックス 391"/>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154517</xdr:rowOff>
    </xdr:from>
    <xdr:to>
      <xdr:col>22</xdr:col>
      <xdr:colOff>254000</xdr:colOff>
      <xdr:row>45</xdr:row>
      <xdr:rowOff>84667</xdr:rowOff>
    </xdr:to>
    <xdr:sp macro="" textlink="">
      <xdr:nvSpPr>
        <xdr:cNvPr id="393" name="円/楕円 392"/>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69444</xdr:rowOff>
    </xdr:from>
    <xdr:ext cx="762000" cy="259045"/>
    <xdr:sp macro="" textlink="">
      <xdr:nvSpPr>
        <xdr:cNvPr id="394" name="テキスト ボックス 393"/>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71544</xdr:rowOff>
    </xdr:from>
    <xdr:to>
      <xdr:col>21</xdr:col>
      <xdr:colOff>50800</xdr:colOff>
      <xdr:row>46</xdr:row>
      <xdr:rowOff>1694</xdr:rowOff>
    </xdr:to>
    <xdr:sp macro="" textlink="">
      <xdr:nvSpPr>
        <xdr:cNvPr id="395" name="円/楕円 394"/>
        <xdr:cNvSpPr/>
      </xdr:nvSpPr>
      <xdr:spPr>
        <a:xfrm>
          <a:off x="14351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157921</xdr:rowOff>
    </xdr:from>
    <xdr:ext cx="762000" cy="259045"/>
    <xdr:sp macro="" textlink="">
      <xdr:nvSpPr>
        <xdr:cNvPr id="396" name="テキスト ボックス 395"/>
        <xdr:cNvSpPr txBox="1"/>
      </xdr:nvSpPr>
      <xdr:spPr>
        <a:xfrm>
          <a:off x="14020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63500</xdr:rowOff>
    </xdr:from>
    <xdr:to>
      <xdr:col>19</xdr:col>
      <xdr:colOff>533400</xdr:colOff>
      <xdr:row>45</xdr:row>
      <xdr:rowOff>165100</xdr:rowOff>
    </xdr:to>
    <xdr:sp macro="" textlink="">
      <xdr:nvSpPr>
        <xdr:cNvPr id="397" name="円/楕円 396"/>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149877</xdr:rowOff>
    </xdr:from>
    <xdr:ext cx="762000" cy="259045"/>
    <xdr:sp macro="" textlink="">
      <xdr:nvSpPr>
        <xdr:cNvPr id="398" name="テキスト ボックス 397"/>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将来負担比率については、公債費の償還ピークが過ぎたこと、財政調整基金など取り崩さずに財政運営ができているなどにより年々改善している。今後も、公債費の任意繰上償還に努める。</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138369</xdr:rowOff>
    </xdr:from>
    <xdr:to>
      <xdr:col>23</xdr:col>
      <xdr:colOff>406400</xdr:colOff>
      <xdr:row>14</xdr:row>
      <xdr:rowOff>72632</xdr:rowOff>
    </xdr:to>
    <xdr:cxnSp macro="">
      <xdr:nvCxnSpPr>
        <xdr:cNvPr id="434" name="直線コネクタ 433"/>
        <xdr:cNvCxnSpPr/>
      </xdr:nvCxnSpPr>
      <xdr:spPr>
        <a:xfrm flipV="1">
          <a:off x="15290800" y="2367219"/>
          <a:ext cx="8890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5"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72632</xdr:rowOff>
    </xdr:from>
    <xdr:to>
      <xdr:col>22</xdr:col>
      <xdr:colOff>203200</xdr:colOff>
      <xdr:row>16</xdr:row>
      <xdr:rowOff>38826</xdr:rowOff>
    </xdr:to>
    <xdr:cxnSp macro="">
      <xdr:nvCxnSpPr>
        <xdr:cNvPr id="437" name="直線コネクタ 436"/>
        <xdr:cNvCxnSpPr/>
      </xdr:nvCxnSpPr>
      <xdr:spPr>
        <a:xfrm flipV="1">
          <a:off x="14401800" y="2472932"/>
          <a:ext cx="889000" cy="30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8" name="フローチャート : 判断 43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9" name="テキスト ボックス 43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38826</xdr:rowOff>
    </xdr:from>
    <xdr:to>
      <xdr:col>21</xdr:col>
      <xdr:colOff>0</xdr:colOff>
      <xdr:row>18</xdr:row>
      <xdr:rowOff>62472</xdr:rowOff>
    </xdr:to>
    <xdr:cxnSp macro="">
      <xdr:nvCxnSpPr>
        <xdr:cNvPr id="440" name="直線コネクタ 439"/>
        <xdr:cNvCxnSpPr/>
      </xdr:nvCxnSpPr>
      <xdr:spPr>
        <a:xfrm flipV="1">
          <a:off x="13512800" y="2782026"/>
          <a:ext cx="889000" cy="36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5" name="フローチャート : 判断 444"/>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6" name="テキスト ボックス 445"/>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87569</xdr:rowOff>
    </xdr:from>
    <xdr:to>
      <xdr:col>23</xdr:col>
      <xdr:colOff>457200</xdr:colOff>
      <xdr:row>14</xdr:row>
      <xdr:rowOff>17719</xdr:rowOff>
    </xdr:to>
    <xdr:sp macro="" textlink="">
      <xdr:nvSpPr>
        <xdr:cNvPr id="452" name="円/楕円 451"/>
        <xdr:cNvSpPr/>
      </xdr:nvSpPr>
      <xdr:spPr>
        <a:xfrm>
          <a:off x="16129000" y="2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2496</xdr:rowOff>
    </xdr:from>
    <xdr:ext cx="736600" cy="259045"/>
    <xdr:sp macro="" textlink="">
      <xdr:nvSpPr>
        <xdr:cNvPr id="453" name="テキスト ボックス 452"/>
        <xdr:cNvSpPr txBox="1"/>
      </xdr:nvSpPr>
      <xdr:spPr>
        <a:xfrm>
          <a:off x="15798800" y="240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21832</xdr:rowOff>
    </xdr:from>
    <xdr:to>
      <xdr:col>22</xdr:col>
      <xdr:colOff>254000</xdr:colOff>
      <xdr:row>14</xdr:row>
      <xdr:rowOff>123432</xdr:rowOff>
    </xdr:to>
    <xdr:sp macro="" textlink="">
      <xdr:nvSpPr>
        <xdr:cNvPr id="454" name="円/楕円 453"/>
        <xdr:cNvSpPr/>
      </xdr:nvSpPr>
      <xdr:spPr>
        <a:xfrm>
          <a:off x="15240000" y="24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108209</xdr:rowOff>
    </xdr:from>
    <xdr:ext cx="762000" cy="259045"/>
    <xdr:sp macro="" textlink="">
      <xdr:nvSpPr>
        <xdr:cNvPr id="455" name="テキスト ボックス 454"/>
        <xdr:cNvSpPr txBox="1"/>
      </xdr:nvSpPr>
      <xdr:spPr>
        <a:xfrm>
          <a:off x="14909800" y="250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159476</xdr:rowOff>
    </xdr:from>
    <xdr:to>
      <xdr:col>21</xdr:col>
      <xdr:colOff>50800</xdr:colOff>
      <xdr:row>16</xdr:row>
      <xdr:rowOff>89626</xdr:rowOff>
    </xdr:to>
    <xdr:sp macro="" textlink="">
      <xdr:nvSpPr>
        <xdr:cNvPr id="456" name="円/楕円 455"/>
        <xdr:cNvSpPr/>
      </xdr:nvSpPr>
      <xdr:spPr>
        <a:xfrm>
          <a:off x="1435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74403</xdr:rowOff>
    </xdr:from>
    <xdr:ext cx="762000" cy="259045"/>
    <xdr:sp macro="" textlink="">
      <xdr:nvSpPr>
        <xdr:cNvPr id="457" name="テキスト ボックス 456"/>
        <xdr:cNvSpPr txBox="1"/>
      </xdr:nvSpPr>
      <xdr:spPr>
        <a:xfrm>
          <a:off x="14020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11672</xdr:rowOff>
    </xdr:from>
    <xdr:to>
      <xdr:col>19</xdr:col>
      <xdr:colOff>533400</xdr:colOff>
      <xdr:row>18</xdr:row>
      <xdr:rowOff>113272</xdr:rowOff>
    </xdr:to>
    <xdr:sp macro="" textlink="">
      <xdr:nvSpPr>
        <xdr:cNvPr id="458" name="円/楕円 457"/>
        <xdr:cNvSpPr/>
      </xdr:nvSpPr>
      <xdr:spPr>
        <a:xfrm>
          <a:off x="13462000" y="30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98049</xdr:rowOff>
    </xdr:from>
    <xdr:ext cx="762000" cy="259045"/>
    <xdr:sp macro="" textlink="">
      <xdr:nvSpPr>
        <xdr:cNvPr id="459" name="テキスト ボックス 458"/>
        <xdr:cNvSpPr txBox="1"/>
      </xdr:nvSpPr>
      <xdr:spPr>
        <a:xfrm>
          <a:off x="13131800" y="318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1,721
1,705
47.84
2,496,205
2,381,046
78,804
1,261,695
2,543,151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特別職（議員含む。）の異動などにより人件費の減少になったが、今後も、勧奨退職の推進など抑制に努める。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27940</xdr:rowOff>
    </xdr:to>
    <xdr:cxnSp macro="">
      <xdr:nvCxnSpPr>
        <xdr:cNvPr id="65" name="直線コネクタ 64"/>
        <xdr:cNvCxnSpPr/>
      </xdr:nvCxnSpPr>
      <xdr:spPr>
        <a:xfrm flipV="1">
          <a:off x="3987800" y="6131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xdr:rowOff>
    </xdr:from>
    <xdr:to>
      <xdr:col>5</xdr:col>
      <xdr:colOff>549275</xdr:colOff>
      <xdr:row>36</xdr:row>
      <xdr:rowOff>27940</xdr:rowOff>
    </xdr:to>
    <xdr:cxnSp macro="">
      <xdr:nvCxnSpPr>
        <xdr:cNvPr id="68" name="直線コネクタ 67"/>
        <xdr:cNvCxnSpPr/>
      </xdr:nvCxnSpPr>
      <xdr:spPr>
        <a:xfrm>
          <a:off x="3098800" y="61734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96520</xdr:rowOff>
    </xdr:from>
    <xdr:to>
      <xdr:col>4</xdr:col>
      <xdr:colOff>346075</xdr:colOff>
      <xdr:row>36</xdr:row>
      <xdr:rowOff>1270</xdr:rowOff>
    </xdr:to>
    <xdr:cxnSp macro="">
      <xdr:nvCxnSpPr>
        <xdr:cNvPr id="71" name="直線コネクタ 70"/>
        <xdr:cNvCxnSpPr/>
      </xdr:nvCxnSpPr>
      <xdr:spPr>
        <a:xfrm>
          <a:off x="2209800" y="6097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96520</xdr:rowOff>
    </xdr:from>
    <xdr:to>
      <xdr:col>3</xdr:col>
      <xdr:colOff>142875</xdr:colOff>
      <xdr:row>36</xdr:row>
      <xdr:rowOff>43180</xdr:rowOff>
    </xdr:to>
    <xdr:cxnSp macro="">
      <xdr:nvCxnSpPr>
        <xdr:cNvPr id="74" name="直線コネクタ 73"/>
        <xdr:cNvCxnSpPr/>
      </xdr:nvCxnSpPr>
      <xdr:spPr>
        <a:xfrm flipV="1">
          <a:off x="1320800" y="60972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6" name="テキスト ボックス 75"/>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8" name="テキスト ボックス 77"/>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4" name="円/楕円 83"/>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5"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6" name="円/楕円 85"/>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7" name="テキスト ボックス 86"/>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121920</xdr:rowOff>
    </xdr:from>
    <xdr:to>
      <xdr:col>4</xdr:col>
      <xdr:colOff>396875</xdr:colOff>
      <xdr:row>36</xdr:row>
      <xdr:rowOff>52070</xdr:rowOff>
    </xdr:to>
    <xdr:sp macro="" textlink="">
      <xdr:nvSpPr>
        <xdr:cNvPr id="88" name="円/楕円 87"/>
        <xdr:cNvSpPr/>
      </xdr:nvSpPr>
      <xdr:spPr>
        <a:xfrm>
          <a:off x="3048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62247</xdr:rowOff>
    </xdr:from>
    <xdr:ext cx="762000" cy="259045"/>
    <xdr:sp macro="" textlink="">
      <xdr:nvSpPr>
        <xdr:cNvPr id="89" name="テキスト ボックス 88"/>
        <xdr:cNvSpPr txBox="1"/>
      </xdr:nvSpPr>
      <xdr:spPr>
        <a:xfrm>
          <a:off x="2717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45720</xdr:rowOff>
    </xdr:from>
    <xdr:to>
      <xdr:col>3</xdr:col>
      <xdr:colOff>193675</xdr:colOff>
      <xdr:row>35</xdr:row>
      <xdr:rowOff>147320</xdr:rowOff>
    </xdr:to>
    <xdr:sp macro="" textlink="">
      <xdr:nvSpPr>
        <xdr:cNvPr id="90" name="円/楕円 89"/>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157497</xdr:rowOff>
    </xdr:from>
    <xdr:ext cx="762000" cy="259045"/>
    <xdr:sp macro="" textlink="">
      <xdr:nvSpPr>
        <xdr:cNvPr id="91" name="テキスト ボックス 90"/>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2" name="円/楕円 91"/>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93" name="テキスト ボックス 92"/>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備品購入費の抑制、消耗品の一元管理及び公用車の削減など経常的経費の抑制を努めている。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123190</xdr:rowOff>
    </xdr:from>
    <xdr:to>
      <xdr:col>24</xdr:col>
      <xdr:colOff>31750</xdr:colOff>
      <xdr:row>13</xdr:row>
      <xdr:rowOff>130810</xdr:rowOff>
    </xdr:to>
    <xdr:cxnSp macro="">
      <xdr:nvCxnSpPr>
        <xdr:cNvPr id="126" name="直線コネクタ 125"/>
        <xdr:cNvCxnSpPr/>
      </xdr:nvCxnSpPr>
      <xdr:spPr>
        <a:xfrm flipV="1">
          <a:off x="15671800" y="235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115570</xdr:rowOff>
    </xdr:from>
    <xdr:to>
      <xdr:col>22</xdr:col>
      <xdr:colOff>565150</xdr:colOff>
      <xdr:row>13</xdr:row>
      <xdr:rowOff>130810</xdr:rowOff>
    </xdr:to>
    <xdr:cxnSp macro="">
      <xdr:nvCxnSpPr>
        <xdr:cNvPr id="129" name="直線コネクタ 128"/>
        <xdr:cNvCxnSpPr/>
      </xdr:nvCxnSpPr>
      <xdr:spPr>
        <a:xfrm>
          <a:off x="14782800" y="234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115570</xdr:rowOff>
    </xdr:from>
    <xdr:to>
      <xdr:col>21</xdr:col>
      <xdr:colOff>361950</xdr:colOff>
      <xdr:row>13</xdr:row>
      <xdr:rowOff>138430</xdr:rowOff>
    </xdr:to>
    <xdr:cxnSp macro="">
      <xdr:nvCxnSpPr>
        <xdr:cNvPr id="132" name="直線コネクタ 131"/>
        <xdr:cNvCxnSpPr/>
      </xdr:nvCxnSpPr>
      <xdr:spPr>
        <a:xfrm flipV="1">
          <a:off x="13893800" y="234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138430</xdr:rowOff>
    </xdr:from>
    <xdr:to>
      <xdr:col>20</xdr:col>
      <xdr:colOff>158750</xdr:colOff>
      <xdr:row>14</xdr:row>
      <xdr:rowOff>20320</xdr:rowOff>
    </xdr:to>
    <xdr:cxnSp macro="">
      <xdr:nvCxnSpPr>
        <xdr:cNvPr id="135" name="直線コネクタ 134"/>
        <xdr:cNvCxnSpPr/>
      </xdr:nvCxnSpPr>
      <xdr:spPr>
        <a:xfrm flipV="1">
          <a:off x="13004800" y="236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7" name="テキスト ボックス 136"/>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9" name="テキスト ボックス 138"/>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72390</xdr:rowOff>
    </xdr:from>
    <xdr:to>
      <xdr:col>24</xdr:col>
      <xdr:colOff>82550</xdr:colOff>
      <xdr:row>14</xdr:row>
      <xdr:rowOff>2540</xdr:rowOff>
    </xdr:to>
    <xdr:sp macro="" textlink="">
      <xdr:nvSpPr>
        <xdr:cNvPr id="145" name="円/楕円 144"/>
        <xdr:cNvSpPr/>
      </xdr:nvSpPr>
      <xdr:spPr>
        <a:xfrm>
          <a:off x="164592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88917</xdr:rowOff>
    </xdr:from>
    <xdr:ext cx="762000" cy="259045"/>
    <xdr:sp macro="" textlink="">
      <xdr:nvSpPr>
        <xdr:cNvPr id="146" name="物件費該当値テキスト"/>
        <xdr:cNvSpPr txBox="1"/>
      </xdr:nvSpPr>
      <xdr:spPr>
        <a:xfrm>
          <a:off x="165989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80010</xdr:rowOff>
    </xdr:from>
    <xdr:to>
      <xdr:col>22</xdr:col>
      <xdr:colOff>615950</xdr:colOff>
      <xdr:row>14</xdr:row>
      <xdr:rowOff>10160</xdr:rowOff>
    </xdr:to>
    <xdr:sp macro="" textlink="">
      <xdr:nvSpPr>
        <xdr:cNvPr id="147" name="円/楕円 146"/>
        <xdr:cNvSpPr/>
      </xdr:nvSpPr>
      <xdr:spPr>
        <a:xfrm>
          <a:off x="15621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20337</xdr:rowOff>
    </xdr:from>
    <xdr:ext cx="736600" cy="259045"/>
    <xdr:sp macro="" textlink="">
      <xdr:nvSpPr>
        <xdr:cNvPr id="148" name="テキスト ボックス 147"/>
        <xdr:cNvSpPr txBox="1"/>
      </xdr:nvSpPr>
      <xdr:spPr>
        <a:xfrm>
          <a:off x="15290800" y="207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64770</xdr:rowOff>
    </xdr:from>
    <xdr:to>
      <xdr:col>21</xdr:col>
      <xdr:colOff>412750</xdr:colOff>
      <xdr:row>13</xdr:row>
      <xdr:rowOff>166370</xdr:rowOff>
    </xdr:to>
    <xdr:sp macro="" textlink="">
      <xdr:nvSpPr>
        <xdr:cNvPr id="149" name="円/楕円 148"/>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5097</xdr:rowOff>
    </xdr:from>
    <xdr:ext cx="762000" cy="259045"/>
    <xdr:sp macro="" textlink="">
      <xdr:nvSpPr>
        <xdr:cNvPr id="150" name="テキスト ボックス 149"/>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87630</xdr:rowOff>
    </xdr:from>
    <xdr:to>
      <xdr:col>20</xdr:col>
      <xdr:colOff>209550</xdr:colOff>
      <xdr:row>14</xdr:row>
      <xdr:rowOff>17780</xdr:rowOff>
    </xdr:to>
    <xdr:sp macro="" textlink="">
      <xdr:nvSpPr>
        <xdr:cNvPr id="151" name="円/楕円 150"/>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27957</xdr:rowOff>
    </xdr:from>
    <xdr:ext cx="762000" cy="259045"/>
    <xdr:sp macro="" textlink="">
      <xdr:nvSpPr>
        <xdr:cNvPr id="152" name="テキスト ボックス 151"/>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53" name="円/楕円 152"/>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81297</xdr:rowOff>
    </xdr:from>
    <xdr:ext cx="762000" cy="259045"/>
    <xdr:sp macro="" textlink="">
      <xdr:nvSpPr>
        <xdr:cNvPr id="154" name="テキスト ボックス 153"/>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保健推進の強化により医療費の抑制を努めているところであるが、障害者自立支援などの扶助費が増加している。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31750</xdr:rowOff>
    </xdr:to>
    <xdr:cxnSp macro="">
      <xdr:nvCxnSpPr>
        <xdr:cNvPr id="186" name="直線コネクタ 185"/>
        <xdr:cNvCxnSpPr/>
      </xdr:nvCxnSpPr>
      <xdr:spPr>
        <a:xfrm>
          <a:off x="3987800" y="9594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55</xdr:row>
      <xdr:rowOff>165100</xdr:rowOff>
    </xdr:to>
    <xdr:cxnSp macro="">
      <xdr:nvCxnSpPr>
        <xdr:cNvPr id="189" name="直線コネクタ 188"/>
        <xdr:cNvCxnSpPr/>
      </xdr:nvCxnSpPr>
      <xdr:spPr>
        <a:xfrm>
          <a:off x="3098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127000</xdr:rowOff>
    </xdr:to>
    <xdr:cxnSp macro="">
      <xdr:nvCxnSpPr>
        <xdr:cNvPr id="192" name="直線コネクタ 191"/>
        <xdr:cNvCxnSpPr/>
      </xdr:nvCxnSpPr>
      <xdr:spPr>
        <a:xfrm>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88900</xdr:rowOff>
    </xdr:to>
    <xdr:cxnSp macro="">
      <xdr:nvCxnSpPr>
        <xdr:cNvPr id="195" name="直線コネクタ 194"/>
        <xdr:cNvCxnSpPr/>
      </xdr:nvCxnSpPr>
      <xdr:spPr>
        <a:xfrm>
          <a:off x="1320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5" name="円/楕円 204"/>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06"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07" name="円/楕円 206"/>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208" name="テキスト ボックス 207"/>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9" name="円/楕円 208"/>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210" name="テキスト ボックス 20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1" name="円/楕円 210"/>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12" name="テキスト ボックス 211"/>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3" name="円/楕円 212"/>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4" name="テキスト ボックス 213"/>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介護施設入所の増加に伴い、介護保険特別会計への繰出金が増加している。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41275</xdr:rowOff>
    </xdr:from>
    <xdr:to>
      <xdr:col>24</xdr:col>
      <xdr:colOff>31750</xdr:colOff>
      <xdr:row>57</xdr:row>
      <xdr:rowOff>75565</xdr:rowOff>
    </xdr:to>
    <xdr:cxnSp macro="">
      <xdr:nvCxnSpPr>
        <xdr:cNvPr id="242" name="直線コネクタ 241"/>
        <xdr:cNvCxnSpPr/>
      </xdr:nvCxnSpPr>
      <xdr:spPr>
        <a:xfrm>
          <a:off x="15671800" y="98139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12700</xdr:rowOff>
    </xdr:from>
    <xdr:to>
      <xdr:col>22</xdr:col>
      <xdr:colOff>565150</xdr:colOff>
      <xdr:row>57</xdr:row>
      <xdr:rowOff>41275</xdr:rowOff>
    </xdr:to>
    <xdr:cxnSp macro="">
      <xdr:nvCxnSpPr>
        <xdr:cNvPr id="245" name="直線コネクタ 244"/>
        <xdr:cNvCxnSpPr/>
      </xdr:nvCxnSpPr>
      <xdr:spPr>
        <a:xfrm>
          <a:off x="14782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7" name="テキスト ボックス 246"/>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161290</xdr:rowOff>
    </xdr:from>
    <xdr:to>
      <xdr:col>21</xdr:col>
      <xdr:colOff>361950</xdr:colOff>
      <xdr:row>57</xdr:row>
      <xdr:rowOff>12700</xdr:rowOff>
    </xdr:to>
    <xdr:cxnSp macro="">
      <xdr:nvCxnSpPr>
        <xdr:cNvPr id="248" name="直線コネクタ 247"/>
        <xdr:cNvCxnSpPr/>
      </xdr:nvCxnSpPr>
      <xdr:spPr>
        <a:xfrm>
          <a:off x="13893800" y="9762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50" name="テキスト ボックス 24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56</xdr:row>
      <xdr:rowOff>161290</xdr:rowOff>
    </xdr:to>
    <xdr:cxnSp macro="">
      <xdr:nvCxnSpPr>
        <xdr:cNvPr id="251" name="直線コネクタ 250"/>
        <xdr:cNvCxnSpPr/>
      </xdr:nvCxnSpPr>
      <xdr:spPr>
        <a:xfrm>
          <a:off x="13004800" y="9751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76852</xdr:rowOff>
    </xdr:from>
    <xdr:ext cx="762000" cy="259045"/>
    <xdr:sp macro="" textlink="">
      <xdr:nvSpPr>
        <xdr:cNvPr id="253" name="テキスト ボックス 252"/>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65422</xdr:rowOff>
    </xdr:from>
    <xdr:ext cx="762000" cy="259045"/>
    <xdr:sp macro="" textlink="">
      <xdr:nvSpPr>
        <xdr:cNvPr id="255" name="テキスト ボックス 254"/>
        <xdr:cNvSpPr txBox="1"/>
      </xdr:nvSpPr>
      <xdr:spPr>
        <a:xfrm>
          <a:off x="126238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24765</xdr:rowOff>
    </xdr:from>
    <xdr:to>
      <xdr:col>24</xdr:col>
      <xdr:colOff>82550</xdr:colOff>
      <xdr:row>57</xdr:row>
      <xdr:rowOff>126365</xdr:rowOff>
    </xdr:to>
    <xdr:sp macro="" textlink="">
      <xdr:nvSpPr>
        <xdr:cNvPr id="261" name="円/楕円 260"/>
        <xdr:cNvSpPr/>
      </xdr:nvSpPr>
      <xdr:spPr>
        <a:xfrm>
          <a:off x="164592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41292</xdr:rowOff>
    </xdr:from>
    <xdr:ext cx="762000" cy="259045"/>
    <xdr:sp macro="" textlink="">
      <xdr:nvSpPr>
        <xdr:cNvPr id="262" name="その他該当値テキスト"/>
        <xdr:cNvSpPr txBox="1"/>
      </xdr:nvSpPr>
      <xdr:spPr>
        <a:xfrm>
          <a:off x="16598900" y="964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161925</xdr:rowOff>
    </xdr:from>
    <xdr:to>
      <xdr:col>22</xdr:col>
      <xdr:colOff>615950</xdr:colOff>
      <xdr:row>57</xdr:row>
      <xdr:rowOff>92075</xdr:rowOff>
    </xdr:to>
    <xdr:sp macro="" textlink="">
      <xdr:nvSpPr>
        <xdr:cNvPr id="263" name="円/楕円 262"/>
        <xdr:cNvSpPr/>
      </xdr:nvSpPr>
      <xdr:spPr>
        <a:xfrm>
          <a:off x="15621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64" name="テキスト ボックス 263"/>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133350</xdr:rowOff>
    </xdr:from>
    <xdr:to>
      <xdr:col>21</xdr:col>
      <xdr:colOff>412750</xdr:colOff>
      <xdr:row>57</xdr:row>
      <xdr:rowOff>63500</xdr:rowOff>
    </xdr:to>
    <xdr:sp macro="" textlink="">
      <xdr:nvSpPr>
        <xdr:cNvPr id="265" name="円/楕円 264"/>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73677</xdr:rowOff>
    </xdr:from>
    <xdr:ext cx="762000" cy="259045"/>
    <xdr:sp macro="" textlink="">
      <xdr:nvSpPr>
        <xdr:cNvPr id="266" name="テキスト ボックス 265"/>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110490</xdr:rowOff>
    </xdr:from>
    <xdr:to>
      <xdr:col>20</xdr:col>
      <xdr:colOff>209550</xdr:colOff>
      <xdr:row>57</xdr:row>
      <xdr:rowOff>40640</xdr:rowOff>
    </xdr:to>
    <xdr:sp macro="" textlink="">
      <xdr:nvSpPr>
        <xdr:cNvPr id="267" name="円/楕円 266"/>
        <xdr:cNvSpPr/>
      </xdr:nvSpPr>
      <xdr:spPr>
        <a:xfrm>
          <a:off x="13843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50817</xdr:rowOff>
    </xdr:from>
    <xdr:ext cx="762000" cy="259045"/>
    <xdr:sp macro="" textlink="">
      <xdr:nvSpPr>
        <xdr:cNvPr id="268" name="テキスト ボックス 267"/>
        <xdr:cNvSpPr txBox="1"/>
      </xdr:nvSpPr>
      <xdr:spPr>
        <a:xfrm>
          <a:off x="13512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9" name="円/楕円 268"/>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0" name="テキスト ボックス 26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一部事務組合が運営する各施設の老朽化による改修費用が年々増加している。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163576</xdr:rowOff>
    </xdr:to>
    <xdr:cxnSp macro="">
      <xdr:nvCxnSpPr>
        <xdr:cNvPr id="300" name="直線コネクタ 299"/>
        <xdr:cNvCxnSpPr/>
      </xdr:nvCxnSpPr>
      <xdr:spPr>
        <a:xfrm>
          <a:off x="15671800" y="63129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1"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140716</xdr:rowOff>
    </xdr:to>
    <xdr:cxnSp macro="">
      <xdr:nvCxnSpPr>
        <xdr:cNvPr id="303" name="直線コネクタ 302"/>
        <xdr:cNvCxnSpPr/>
      </xdr:nvCxnSpPr>
      <xdr:spPr>
        <a:xfrm>
          <a:off x="14782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5" name="テキスト ボックス 30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131572</xdr:rowOff>
    </xdr:to>
    <xdr:cxnSp macro="">
      <xdr:nvCxnSpPr>
        <xdr:cNvPr id="306" name="直線コネクタ 305"/>
        <xdr:cNvCxnSpPr/>
      </xdr:nvCxnSpPr>
      <xdr:spPr>
        <a:xfrm>
          <a:off x="13893800" y="6253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08" name="テキスト ボックス 307"/>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140716</xdr:rowOff>
    </xdr:to>
    <xdr:cxnSp macro="">
      <xdr:nvCxnSpPr>
        <xdr:cNvPr id="309" name="直線コネクタ 308"/>
        <xdr:cNvCxnSpPr/>
      </xdr:nvCxnSpPr>
      <xdr:spPr>
        <a:xfrm flipV="1">
          <a:off x="13004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11" name="テキスト ボックス 31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19" name="円/楕円 318"/>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84853</xdr:rowOff>
    </xdr:from>
    <xdr:ext cx="762000" cy="259045"/>
    <xdr:sp macro="" textlink="">
      <xdr:nvSpPr>
        <xdr:cNvPr id="320"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1" name="円/楕円 320"/>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22" name="テキスト ボックス 32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3" name="円/楕円 322"/>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24" name="テキスト ボックス 323"/>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5" name="円/楕円 324"/>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6" name="テキスト ボックス 325"/>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27" name="円/楕円 326"/>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28" name="テキスト ボックス 327"/>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年度以前に起債した観光施設、福祉施設などの社会資本整備による起債分の償還がこうした高率になっている。現在、繰上償還などを任意に行い公債費の負担軽減に努めている。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3" name="直線コネクタ 34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44" name="テキスト ボックス 34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5" name="直線コネクタ 34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46" name="テキスト ボックス 34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7" name="直線コネクタ 34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48" name="テキスト ボックス 34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9" name="直線コネクタ 34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0" name="テキスト ボックス 34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1" name="直線コネクタ 35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2" name="テキスト ボックス 35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3" name="直線コネクタ 35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54" name="テキスト ボックス 35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146594</xdr:rowOff>
    </xdr:from>
    <xdr:to>
      <xdr:col>7</xdr:col>
      <xdr:colOff>15875</xdr:colOff>
      <xdr:row>80</xdr:row>
      <xdr:rowOff>58420</xdr:rowOff>
    </xdr:to>
    <xdr:cxnSp macro="">
      <xdr:nvCxnSpPr>
        <xdr:cNvPr id="357" name="直線コネクタ 356"/>
        <xdr:cNvCxnSpPr/>
      </xdr:nvCxnSpPr>
      <xdr:spPr>
        <a:xfrm flipV="1">
          <a:off x="4826000" y="1249099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58"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59" name="直線コネクタ 358"/>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61521</xdr:rowOff>
    </xdr:from>
    <xdr:ext cx="762000" cy="259045"/>
    <xdr:sp macro="" textlink="">
      <xdr:nvSpPr>
        <xdr:cNvPr id="360" name="公債費最大値テキスト"/>
        <xdr:cNvSpPr txBox="1"/>
      </xdr:nvSpPr>
      <xdr:spPr>
        <a:xfrm>
          <a:off x="4914900" y="1223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72</xdr:row>
      <xdr:rowOff>146594</xdr:rowOff>
    </xdr:from>
    <xdr:to>
      <xdr:col>7</xdr:col>
      <xdr:colOff>104775</xdr:colOff>
      <xdr:row>72</xdr:row>
      <xdr:rowOff>146594</xdr:rowOff>
    </xdr:to>
    <xdr:cxnSp macro="">
      <xdr:nvCxnSpPr>
        <xdr:cNvPr id="361" name="直線コネクタ 360"/>
        <xdr:cNvCxnSpPr/>
      </xdr:nvCxnSpPr>
      <xdr:spPr>
        <a:xfrm>
          <a:off x="4737100" y="1249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86179</xdr:rowOff>
    </xdr:to>
    <xdr:cxnSp macro="">
      <xdr:nvCxnSpPr>
        <xdr:cNvPr id="362" name="直線コネクタ 361"/>
        <xdr:cNvCxnSpPr/>
      </xdr:nvCxnSpPr>
      <xdr:spPr>
        <a:xfrm flipV="1">
          <a:off x="3987800" y="1359153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140080</xdr:rowOff>
    </xdr:from>
    <xdr:ext cx="762000" cy="259045"/>
    <xdr:sp macro="" textlink="">
      <xdr:nvSpPr>
        <xdr:cNvPr id="363" name="公債費平均値テキスト"/>
        <xdr:cNvSpPr txBox="1"/>
      </xdr:nvSpPr>
      <xdr:spPr>
        <a:xfrm>
          <a:off x="4914900" y="12827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123553</xdr:rowOff>
    </xdr:from>
    <xdr:to>
      <xdr:col>7</xdr:col>
      <xdr:colOff>66675</xdr:colOff>
      <xdr:row>76</xdr:row>
      <xdr:rowOff>53702</xdr:rowOff>
    </xdr:to>
    <xdr:sp macro="" textlink="">
      <xdr:nvSpPr>
        <xdr:cNvPr id="364" name="フローチャート : 判断 363"/>
        <xdr:cNvSpPr/>
      </xdr:nvSpPr>
      <xdr:spPr>
        <a:xfrm>
          <a:off x="4775200" y="129823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86179</xdr:rowOff>
    </xdr:from>
    <xdr:to>
      <xdr:col>5</xdr:col>
      <xdr:colOff>549275</xdr:colOff>
      <xdr:row>80</xdr:row>
      <xdr:rowOff>19231</xdr:rowOff>
    </xdr:to>
    <xdr:cxnSp macro="">
      <xdr:nvCxnSpPr>
        <xdr:cNvPr id="365" name="直線コネクタ 364"/>
        <xdr:cNvCxnSpPr/>
      </xdr:nvCxnSpPr>
      <xdr:spPr>
        <a:xfrm flipV="1">
          <a:off x="3098800" y="1363072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146413</xdr:rowOff>
    </xdr:from>
    <xdr:to>
      <xdr:col>5</xdr:col>
      <xdr:colOff>600075</xdr:colOff>
      <xdr:row>76</xdr:row>
      <xdr:rowOff>76563</xdr:rowOff>
    </xdr:to>
    <xdr:sp macro="" textlink="">
      <xdr:nvSpPr>
        <xdr:cNvPr id="366" name="フローチャート : 判断 365"/>
        <xdr:cNvSpPr/>
      </xdr:nvSpPr>
      <xdr:spPr>
        <a:xfrm>
          <a:off x="3937000" y="1300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86740</xdr:rowOff>
    </xdr:from>
    <xdr:ext cx="736600" cy="259045"/>
    <xdr:sp macro="" textlink="">
      <xdr:nvSpPr>
        <xdr:cNvPr id="367" name="テキスト ボックス 366"/>
        <xdr:cNvSpPr txBox="1"/>
      </xdr:nvSpPr>
      <xdr:spPr>
        <a:xfrm>
          <a:off x="3606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19231</xdr:rowOff>
    </xdr:from>
    <xdr:to>
      <xdr:col>4</xdr:col>
      <xdr:colOff>346075</xdr:colOff>
      <xdr:row>80</xdr:row>
      <xdr:rowOff>78014</xdr:rowOff>
    </xdr:to>
    <xdr:cxnSp macro="">
      <xdr:nvCxnSpPr>
        <xdr:cNvPr id="368" name="直線コネクタ 367"/>
        <xdr:cNvCxnSpPr/>
      </xdr:nvCxnSpPr>
      <xdr:spPr>
        <a:xfrm flipV="1">
          <a:off x="2209800" y="137352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27214</xdr:rowOff>
    </xdr:from>
    <xdr:to>
      <xdr:col>4</xdr:col>
      <xdr:colOff>396875</xdr:colOff>
      <xdr:row>76</xdr:row>
      <xdr:rowOff>128814</xdr:rowOff>
    </xdr:to>
    <xdr:sp macro="" textlink="">
      <xdr:nvSpPr>
        <xdr:cNvPr id="369" name="フローチャート : 判断 368"/>
        <xdr:cNvSpPr/>
      </xdr:nvSpPr>
      <xdr:spPr>
        <a:xfrm>
          <a:off x="3048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138992</xdr:rowOff>
    </xdr:from>
    <xdr:ext cx="762000" cy="259045"/>
    <xdr:sp macro="" textlink="">
      <xdr:nvSpPr>
        <xdr:cNvPr id="370" name="テキスト ボックス 369"/>
        <xdr:cNvSpPr txBox="1"/>
      </xdr:nvSpPr>
      <xdr:spPr>
        <a:xfrm>
          <a:off x="2717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78014</xdr:rowOff>
    </xdr:from>
    <xdr:to>
      <xdr:col>3</xdr:col>
      <xdr:colOff>142875</xdr:colOff>
      <xdr:row>81</xdr:row>
      <xdr:rowOff>11068</xdr:rowOff>
    </xdr:to>
    <xdr:cxnSp macro="">
      <xdr:nvCxnSpPr>
        <xdr:cNvPr id="371" name="直線コネクタ 370"/>
        <xdr:cNvCxnSpPr/>
      </xdr:nvCxnSpPr>
      <xdr:spPr>
        <a:xfrm flipV="1">
          <a:off x="1320800" y="13794014"/>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85998</xdr:rowOff>
    </xdr:from>
    <xdr:to>
      <xdr:col>3</xdr:col>
      <xdr:colOff>193675</xdr:colOff>
      <xdr:row>77</xdr:row>
      <xdr:rowOff>16148</xdr:rowOff>
    </xdr:to>
    <xdr:sp macro="" textlink="">
      <xdr:nvSpPr>
        <xdr:cNvPr id="372" name="フローチャート : 判断 371"/>
        <xdr:cNvSpPr/>
      </xdr:nvSpPr>
      <xdr:spPr>
        <a:xfrm>
          <a:off x="2159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26324</xdr:rowOff>
    </xdr:from>
    <xdr:ext cx="762000" cy="259045"/>
    <xdr:sp macro="" textlink="">
      <xdr:nvSpPr>
        <xdr:cNvPr id="373" name="テキスト ボックス 372"/>
        <xdr:cNvSpPr txBox="1"/>
      </xdr:nvSpPr>
      <xdr:spPr>
        <a:xfrm>
          <a:off x="1828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128451</xdr:rowOff>
    </xdr:from>
    <xdr:to>
      <xdr:col>1</xdr:col>
      <xdr:colOff>676275</xdr:colOff>
      <xdr:row>77</xdr:row>
      <xdr:rowOff>58601</xdr:rowOff>
    </xdr:to>
    <xdr:sp macro="" textlink="">
      <xdr:nvSpPr>
        <xdr:cNvPr id="374" name="フローチャート : 判断 373"/>
        <xdr:cNvSpPr/>
      </xdr:nvSpPr>
      <xdr:spPr>
        <a:xfrm>
          <a:off x="1270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68778</xdr:rowOff>
    </xdr:from>
    <xdr:ext cx="762000" cy="259045"/>
    <xdr:sp macro="" textlink="">
      <xdr:nvSpPr>
        <xdr:cNvPr id="375" name="テキスト ボックス 374"/>
        <xdr:cNvSpPr txBox="1"/>
      </xdr:nvSpPr>
      <xdr:spPr>
        <a:xfrm>
          <a:off x="939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81" name="円/楕円 380"/>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82"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35379</xdr:rowOff>
    </xdr:from>
    <xdr:to>
      <xdr:col>5</xdr:col>
      <xdr:colOff>600075</xdr:colOff>
      <xdr:row>79</xdr:row>
      <xdr:rowOff>136979</xdr:rowOff>
    </xdr:to>
    <xdr:sp macro="" textlink="">
      <xdr:nvSpPr>
        <xdr:cNvPr id="383" name="円/楕円 382"/>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121756</xdr:rowOff>
    </xdr:from>
    <xdr:ext cx="736600" cy="259045"/>
    <xdr:sp macro="" textlink="">
      <xdr:nvSpPr>
        <xdr:cNvPr id="384" name="テキスト ボックス 383"/>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139881</xdr:rowOff>
    </xdr:from>
    <xdr:to>
      <xdr:col>4</xdr:col>
      <xdr:colOff>396875</xdr:colOff>
      <xdr:row>80</xdr:row>
      <xdr:rowOff>70031</xdr:rowOff>
    </xdr:to>
    <xdr:sp macro="" textlink="">
      <xdr:nvSpPr>
        <xdr:cNvPr id="385" name="円/楕円 384"/>
        <xdr:cNvSpPr/>
      </xdr:nvSpPr>
      <xdr:spPr>
        <a:xfrm>
          <a:off x="3048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54808</xdr:rowOff>
    </xdr:from>
    <xdr:ext cx="762000" cy="259045"/>
    <xdr:sp macro="" textlink="">
      <xdr:nvSpPr>
        <xdr:cNvPr id="386" name="テキスト ボックス 385"/>
        <xdr:cNvSpPr txBox="1"/>
      </xdr:nvSpPr>
      <xdr:spPr>
        <a:xfrm>
          <a:off x="27178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27214</xdr:rowOff>
    </xdr:from>
    <xdr:to>
      <xdr:col>3</xdr:col>
      <xdr:colOff>193675</xdr:colOff>
      <xdr:row>80</xdr:row>
      <xdr:rowOff>128814</xdr:rowOff>
    </xdr:to>
    <xdr:sp macro="" textlink="">
      <xdr:nvSpPr>
        <xdr:cNvPr id="387" name="円/楕円 386"/>
        <xdr:cNvSpPr/>
      </xdr:nvSpPr>
      <xdr:spPr>
        <a:xfrm>
          <a:off x="2159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113591</xdr:rowOff>
    </xdr:from>
    <xdr:ext cx="762000" cy="259045"/>
    <xdr:sp macro="" textlink="">
      <xdr:nvSpPr>
        <xdr:cNvPr id="388" name="テキスト ボックス 387"/>
        <xdr:cNvSpPr txBox="1"/>
      </xdr:nvSpPr>
      <xdr:spPr>
        <a:xfrm>
          <a:off x="1828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131718</xdr:rowOff>
    </xdr:from>
    <xdr:to>
      <xdr:col>1</xdr:col>
      <xdr:colOff>676275</xdr:colOff>
      <xdr:row>81</xdr:row>
      <xdr:rowOff>61868</xdr:rowOff>
    </xdr:to>
    <xdr:sp macro="" textlink="">
      <xdr:nvSpPr>
        <xdr:cNvPr id="389" name="円/楕円 388"/>
        <xdr:cNvSpPr/>
      </xdr:nvSpPr>
      <xdr:spPr>
        <a:xfrm>
          <a:off x="1270000" y="138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46645</xdr:rowOff>
    </xdr:from>
    <xdr:ext cx="762000" cy="259045"/>
    <xdr:sp macro="" textlink="">
      <xdr:nvSpPr>
        <xdr:cNvPr id="390" name="テキスト ボックス 389"/>
        <xdr:cNvSpPr txBox="1"/>
      </xdr:nvSpPr>
      <xdr:spPr>
        <a:xfrm>
          <a:off x="939800" y="1393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類似団体と比較しても下回っているが、介護保険への繰り出し、一部事務組合施設の改修費用がこれからの財政運営にかなりの負担が懸念している。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5" name="直線コネクタ 40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6" name="テキスト ボックス 40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7" name="直線コネクタ 40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8" name="テキスト ボックス 40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9" name="直線コネクタ 40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0" name="テキスト ボックス 40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1" name="直線コネクタ 41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2" name="テキスト ボックス 41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6" name="直線コネクタ 415"/>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7"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8" name="直線コネクタ 417"/>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9"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20" name="直線コネクタ 419"/>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83566</xdr:rowOff>
    </xdr:from>
    <xdr:to>
      <xdr:col>24</xdr:col>
      <xdr:colOff>31750</xdr:colOff>
      <xdr:row>75</xdr:row>
      <xdr:rowOff>97282</xdr:rowOff>
    </xdr:to>
    <xdr:cxnSp macro="">
      <xdr:nvCxnSpPr>
        <xdr:cNvPr id="421" name="直線コネクタ 420"/>
        <xdr:cNvCxnSpPr/>
      </xdr:nvCxnSpPr>
      <xdr:spPr>
        <a:xfrm flipV="1">
          <a:off x="15671800" y="129423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164864</xdr:rowOff>
    </xdr:from>
    <xdr:ext cx="762000" cy="259045"/>
    <xdr:sp macro="" textlink="">
      <xdr:nvSpPr>
        <xdr:cNvPr id="422"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3" name="フローチャート : 判断 422"/>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56134</xdr:rowOff>
    </xdr:from>
    <xdr:to>
      <xdr:col>22</xdr:col>
      <xdr:colOff>565150</xdr:colOff>
      <xdr:row>75</xdr:row>
      <xdr:rowOff>97282</xdr:rowOff>
    </xdr:to>
    <xdr:cxnSp macro="">
      <xdr:nvCxnSpPr>
        <xdr:cNvPr id="424" name="直線コネクタ 423"/>
        <xdr:cNvCxnSpPr/>
      </xdr:nvCxnSpPr>
      <xdr:spPr>
        <a:xfrm>
          <a:off x="14782800" y="12914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5" name="フローチャート : 判断 424"/>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26" name="テキスト ボックス 425"/>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56134</xdr:rowOff>
    </xdr:to>
    <xdr:cxnSp macro="">
      <xdr:nvCxnSpPr>
        <xdr:cNvPr id="427" name="直線コネクタ 426"/>
        <xdr:cNvCxnSpPr/>
      </xdr:nvCxnSpPr>
      <xdr:spPr>
        <a:xfrm>
          <a:off x="13893800" y="12837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8" name="フローチャート : 判断 427"/>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9" name="テキスト ボックス 428"/>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75</xdr:row>
      <xdr:rowOff>90424</xdr:rowOff>
    </xdr:to>
    <xdr:cxnSp macro="">
      <xdr:nvCxnSpPr>
        <xdr:cNvPr id="430" name="直線コネクタ 429"/>
        <xdr:cNvCxnSpPr/>
      </xdr:nvCxnSpPr>
      <xdr:spPr>
        <a:xfrm flipV="1">
          <a:off x="13004800" y="12837160"/>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31" name="フローチャート : 判断 430"/>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32275</xdr:rowOff>
    </xdr:from>
    <xdr:ext cx="762000" cy="259045"/>
    <xdr:sp macro="" textlink="">
      <xdr:nvSpPr>
        <xdr:cNvPr id="432" name="テキスト ボックス 431"/>
        <xdr:cNvSpPr txBox="1"/>
      </xdr:nvSpPr>
      <xdr:spPr>
        <a:xfrm>
          <a:off x="13512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3" name="フローチャート : 判断 432"/>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34" name="テキスト ボックス 433"/>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32766</xdr:rowOff>
    </xdr:from>
    <xdr:to>
      <xdr:col>24</xdr:col>
      <xdr:colOff>82550</xdr:colOff>
      <xdr:row>75</xdr:row>
      <xdr:rowOff>134366</xdr:rowOff>
    </xdr:to>
    <xdr:sp macro="" textlink="">
      <xdr:nvSpPr>
        <xdr:cNvPr id="440" name="円/楕円 439"/>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49293</xdr:rowOff>
    </xdr:from>
    <xdr:ext cx="762000" cy="259045"/>
    <xdr:sp macro="" textlink="">
      <xdr:nvSpPr>
        <xdr:cNvPr id="441"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46482</xdr:rowOff>
    </xdr:from>
    <xdr:to>
      <xdr:col>22</xdr:col>
      <xdr:colOff>615950</xdr:colOff>
      <xdr:row>75</xdr:row>
      <xdr:rowOff>148081</xdr:rowOff>
    </xdr:to>
    <xdr:sp macro="" textlink="">
      <xdr:nvSpPr>
        <xdr:cNvPr id="442" name="円/楕円 441"/>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158259</xdr:rowOff>
    </xdr:from>
    <xdr:ext cx="736600" cy="259045"/>
    <xdr:sp macro="" textlink="">
      <xdr:nvSpPr>
        <xdr:cNvPr id="443" name="テキスト ボックス 442"/>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xdr:rowOff>
    </xdr:from>
    <xdr:to>
      <xdr:col>21</xdr:col>
      <xdr:colOff>412750</xdr:colOff>
      <xdr:row>75</xdr:row>
      <xdr:rowOff>106934</xdr:rowOff>
    </xdr:to>
    <xdr:sp macro="" textlink="">
      <xdr:nvSpPr>
        <xdr:cNvPr id="444" name="円/楕円 443"/>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117111</xdr:rowOff>
    </xdr:from>
    <xdr:ext cx="762000" cy="259045"/>
    <xdr:sp macro="" textlink="">
      <xdr:nvSpPr>
        <xdr:cNvPr id="445" name="テキスト ボックス 444"/>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99060</xdr:rowOff>
    </xdr:from>
    <xdr:to>
      <xdr:col>20</xdr:col>
      <xdr:colOff>209550</xdr:colOff>
      <xdr:row>75</xdr:row>
      <xdr:rowOff>29210</xdr:rowOff>
    </xdr:to>
    <xdr:sp macro="" textlink="">
      <xdr:nvSpPr>
        <xdr:cNvPr id="446" name="円/楕円 445"/>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39387</xdr:rowOff>
    </xdr:from>
    <xdr:ext cx="762000" cy="259045"/>
    <xdr:sp macro="" textlink="">
      <xdr:nvSpPr>
        <xdr:cNvPr id="447" name="テキスト ボックス 446"/>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39624</xdr:rowOff>
    </xdr:from>
    <xdr:to>
      <xdr:col>19</xdr:col>
      <xdr:colOff>6350</xdr:colOff>
      <xdr:row>75</xdr:row>
      <xdr:rowOff>141224</xdr:rowOff>
    </xdr:to>
    <xdr:sp macro="" textlink="">
      <xdr:nvSpPr>
        <xdr:cNvPr id="448" name="円/楕円 447"/>
        <xdr:cNvSpPr/>
      </xdr:nvSpPr>
      <xdr:spPr>
        <a:xfrm>
          <a:off x="129540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151401</xdr:rowOff>
    </xdr:from>
    <xdr:ext cx="762000" cy="259045"/>
    <xdr:sp macro="" textlink="">
      <xdr:nvSpPr>
        <xdr:cNvPr id="449" name="テキスト ボックス 448"/>
        <xdr:cNvSpPr txBox="1"/>
      </xdr:nvSpPr>
      <xdr:spPr>
        <a:xfrm>
          <a:off x="12623800"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奈良県曽爾村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15612</xdr:rowOff>
    </xdr:from>
    <xdr:to>
      <xdr:col>4</xdr:col>
      <xdr:colOff>1117600</xdr:colOff>
      <xdr:row>18</xdr:row>
      <xdr:rowOff>21419</xdr:rowOff>
    </xdr:to>
    <xdr:cxnSp macro="">
      <xdr:nvCxnSpPr>
        <xdr:cNvPr id="51" name="直線コネクタ 50"/>
        <xdr:cNvCxnSpPr/>
      </xdr:nvCxnSpPr>
      <xdr:spPr bwMode="auto">
        <a:xfrm>
          <a:off x="5003800" y="3149337"/>
          <a:ext cx="6477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17734</xdr:rowOff>
    </xdr:from>
    <xdr:ext cx="762000" cy="259045"/>
    <xdr:sp macro="" textlink="">
      <xdr:nvSpPr>
        <xdr:cNvPr id="52" name="人口1人当たり決算額の推移平均値テキスト130"/>
        <xdr:cNvSpPr txBox="1"/>
      </xdr:nvSpPr>
      <xdr:spPr>
        <a:xfrm>
          <a:off x="5740400" y="315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8689</xdr:rowOff>
    </xdr:from>
    <xdr:to>
      <xdr:col>4</xdr:col>
      <xdr:colOff>469900</xdr:colOff>
      <xdr:row>18</xdr:row>
      <xdr:rowOff>15612</xdr:rowOff>
    </xdr:to>
    <xdr:cxnSp macro="">
      <xdr:nvCxnSpPr>
        <xdr:cNvPr id="54" name="直線コネクタ 53"/>
        <xdr:cNvCxnSpPr/>
      </xdr:nvCxnSpPr>
      <xdr:spPr bwMode="auto">
        <a:xfrm>
          <a:off x="4305300" y="3142414"/>
          <a:ext cx="698500" cy="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8689</xdr:rowOff>
    </xdr:from>
    <xdr:to>
      <xdr:col>3</xdr:col>
      <xdr:colOff>904875</xdr:colOff>
      <xdr:row>18</xdr:row>
      <xdr:rowOff>52040</xdr:rowOff>
    </xdr:to>
    <xdr:cxnSp macro="">
      <xdr:nvCxnSpPr>
        <xdr:cNvPr id="57" name="直線コネクタ 56"/>
        <xdr:cNvCxnSpPr/>
      </xdr:nvCxnSpPr>
      <xdr:spPr bwMode="auto">
        <a:xfrm flipV="1">
          <a:off x="3606800" y="3142414"/>
          <a:ext cx="698500" cy="4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35739</xdr:rowOff>
    </xdr:from>
    <xdr:to>
      <xdr:col>3</xdr:col>
      <xdr:colOff>206375</xdr:colOff>
      <xdr:row>18</xdr:row>
      <xdr:rowOff>52040</xdr:rowOff>
    </xdr:to>
    <xdr:cxnSp macro="">
      <xdr:nvCxnSpPr>
        <xdr:cNvPr id="60" name="直線コネクタ 59"/>
        <xdr:cNvCxnSpPr/>
      </xdr:nvCxnSpPr>
      <xdr:spPr bwMode="auto">
        <a:xfrm>
          <a:off x="2908300" y="3169464"/>
          <a:ext cx="698500" cy="1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142069</xdr:rowOff>
    </xdr:from>
    <xdr:to>
      <xdr:col>5</xdr:col>
      <xdr:colOff>34925</xdr:colOff>
      <xdr:row>18</xdr:row>
      <xdr:rowOff>72219</xdr:rowOff>
    </xdr:to>
    <xdr:sp macro="" textlink="">
      <xdr:nvSpPr>
        <xdr:cNvPr id="70" name="円/楕円 69"/>
        <xdr:cNvSpPr/>
      </xdr:nvSpPr>
      <xdr:spPr bwMode="auto">
        <a:xfrm>
          <a:off x="5600700" y="3104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158596</xdr:rowOff>
    </xdr:from>
    <xdr:ext cx="762000" cy="259045"/>
    <xdr:sp macro="" textlink="">
      <xdr:nvSpPr>
        <xdr:cNvPr id="71" name="人口1人当たり決算額の推移該当値テキスト130"/>
        <xdr:cNvSpPr txBox="1"/>
      </xdr:nvSpPr>
      <xdr:spPr>
        <a:xfrm>
          <a:off x="5740400" y="294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278,827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136262</xdr:rowOff>
    </xdr:from>
    <xdr:to>
      <xdr:col>4</xdr:col>
      <xdr:colOff>520700</xdr:colOff>
      <xdr:row>18</xdr:row>
      <xdr:rowOff>66412</xdr:rowOff>
    </xdr:to>
    <xdr:sp macro="" textlink="">
      <xdr:nvSpPr>
        <xdr:cNvPr id="72" name="円/楕円 71"/>
        <xdr:cNvSpPr/>
      </xdr:nvSpPr>
      <xdr:spPr bwMode="auto">
        <a:xfrm>
          <a:off x="4953000" y="3098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76589</xdr:rowOff>
    </xdr:from>
    <xdr:ext cx="736600" cy="259045"/>
    <xdr:sp macro="" textlink="">
      <xdr:nvSpPr>
        <xdr:cNvPr id="73" name="テキスト ボックス 72"/>
        <xdr:cNvSpPr txBox="1"/>
      </xdr:nvSpPr>
      <xdr:spPr>
        <a:xfrm>
          <a:off x="4622800" y="286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282,383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129339</xdr:rowOff>
    </xdr:from>
    <xdr:to>
      <xdr:col>3</xdr:col>
      <xdr:colOff>955675</xdr:colOff>
      <xdr:row>18</xdr:row>
      <xdr:rowOff>59489</xdr:rowOff>
    </xdr:to>
    <xdr:sp macro="" textlink="">
      <xdr:nvSpPr>
        <xdr:cNvPr id="74" name="円/楕円 73"/>
        <xdr:cNvSpPr/>
      </xdr:nvSpPr>
      <xdr:spPr bwMode="auto">
        <a:xfrm>
          <a:off x="4254500" y="309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69666</xdr:rowOff>
    </xdr:from>
    <xdr:ext cx="762000" cy="259045"/>
    <xdr:sp macro="" textlink="">
      <xdr:nvSpPr>
        <xdr:cNvPr id="75" name="テキスト ボックス 74"/>
        <xdr:cNvSpPr txBox="1"/>
      </xdr:nvSpPr>
      <xdr:spPr>
        <a:xfrm>
          <a:off x="3924300" y="286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286,623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1240</xdr:rowOff>
    </xdr:from>
    <xdr:to>
      <xdr:col>3</xdr:col>
      <xdr:colOff>257175</xdr:colOff>
      <xdr:row>18</xdr:row>
      <xdr:rowOff>102840</xdr:rowOff>
    </xdr:to>
    <xdr:sp macro="" textlink="">
      <xdr:nvSpPr>
        <xdr:cNvPr id="76" name="円/楕円 75"/>
        <xdr:cNvSpPr/>
      </xdr:nvSpPr>
      <xdr:spPr bwMode="auto">
        <a:xfrm>
          <a:off x="3556000" y="313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113017</xdr:rowOff>
    </xdr:from>
    <xdr:ext cx="762000" cy="259045"/>
    <xdr:sp macro="" textlink="">
      <xdr:nvSpPr>
        <xdr:cNvPr id="77" name="テキスト ボックス 76"/>
        <xdr:cNvSpPr txBox="1"/>
      </xdr:nvSpPr>
      <xdr:spPr>
        <a:xfrm>
          <a:off x="3225800" y="2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260,074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156389</xdr:rowOff>
    </xdr:from>
    <xdr:to>
      <xdr:col>2</xdr:col>
      <xdr:colOff>692150</xdr:colOff>
      <xdr:row>18</xdr:row>
      <xdr:rowOff>86539</xdr:rowOff>
    </xdr:to>
    <xdr:sp macro="" textlink="">
      <xdr:nvSpPr>
        <xdr:cNvPr id="78" name="円/楕円 77"/>
        <xdr:cNvSpPr/>
      </xdr:nvSpPr>
      <xdr:spPr bwMode="auto">
        <a:xfrm>
          <a:off x="2857500" y="31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96716</xdr:rowOff>
    </xdr:from>
    <xdr:ext cx="762000" cy="259045"/>
    <xdr:sp macro="" textlink="">
      <xdr:nvSpPr>
        <xdr:cNvPr id="79" name="テキスト ボックス 78"/>
        <xdr:cNvSpPr txBox="1"/>
      </xdr:nvSpPr>
      <xdr:spPr>
        <a:xfrm>
          <a:off x="2527300" y="28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270,057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39911</xdr:rowOff>
    </xdr:from>
    <xdr:to>
      <xdr:col>4</xdr:col>
      <xdr:colOff>1117600</xdr:colOff>
      <xdr:row>35</xdr:row>
      <xdr:rowOff>42860</xdr:rowOff>
    </xdr:to>
    <xdr:cxnSp macro="">
      <xdr:nvCxnSpPr>
        <xdr:cNvPr id="112" name="直線コネクタ 111"/>
        <xdr:cNvCxnSpPr/>
      </xdr:nvCxnSpPr>
      <xdr:spPr bwMode="auto">
        <a:xfrm flipV="1">
          <a:off x="5003800" y="6650261"/>
          <a:ext cx="647700" cy="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145089</xdr:rowOff>
    </xdr:from>
    <xdr:ext cx="762000" cy="259045"/>
    <xdr:sp macro="" textlink="">
      <xdr:nvSpPr>
        <xdr:cNvPr id="113" name="人口1人当たり決算額の推移平均値テキスト445"/>
        <xdr:cNvSpPr txBox="1"/>
      </xdr:nvSpPr>
      <xdr:spPr>
        <a:xfrm>
          <a:off x="5740400" y="67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194849</xdr:rowOff>
    </xdr:from>
    <xdr:to>
      <xdr:col>4</xdr:col>
      <xdr:colOff>469900</xdr:colOff>
      <xdr:row>35</xdr:row>
      <xdr:rowOff>42860</xdr:rowOff>
    </xdr:to>
    <xdr:cxnSp macro="">
      <xdr:nvCxnSpPr>
        <xdr:cNvPr id="115" name="直線コネクタ 114"/>
        <xdr:cNvCxnSpPr/>
      </xdr:nvCxnSpPr>
      <xdr:spPr bwMode="auto">
        <a:xfrm>
          <a:off x="4305300" y="6462299"/>
          <a:ext cx="698500" cy="190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61636</xdr:rowOff>
    </xdr:from>
    <xdr:to>
      <xdr:col>3</xdr:col>
      <xdr:colOff>904875</xdr:colOff>
      <xdr:row>34</xdr:row>
      <xdr:rowOff>194849</xdr:rowOff>
    </xdr:to>
    <xdr:cxnSp macro="">
      <xdr:nvCxnSpPr>
        <xdr:cNvPr id="118" name="直線コネクタ 117"/>
        <xdr:cNvCxnSpPr/>
      </xdr:nvCxnSpPr>
      <xdr:spPr bwMode="auto">
        <a:xfrm>
          <a:off x="3606800" y="6329086"/>
          <a:ext cx="698500" cy="13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61636</xdr:rowOff>
    </xdr:from>
    <xdr:to>
      <xdr:col>3</xdr:col>
      <xdr:colOff>206375</xdr:colOff>
      <xdr:row>34</xdr:row>
      <xdr:rowOff>71046</xdr:rowOff>
    </xdr:to>
    <xdr:cxnSp macro="">
      <xdr:nvCxnSpPr>
        <xdr:cNvPr id="121" name="直線コネクタ 120"/>
        <xdr:cNvCxnSpPr/>
      </xdr:nvCxnSpPr>
      <xdr:spPr bwMode="auto">
        <a:xfrm flipV="1">
          <a:off x="2908300" y="6329086"/>
          <a:ext cx="698500" cy="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94828</xdr:rowOff>
    </xdr:from>
    <xdr:ext cx="762000" cy="259045"/>
    <xdr:sp macro="" textlink="">
      <xdr:nvSpPr>
        <xdr:cNvPr id="123" name="テキスト ボックス 122"/>
        <xdr:cNvSpPr txBox="1"/>
      </xdr:nvSpPr>
      <xdr:spPr>
        <a:xfrm>
          <a:off x="3225800" y="67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116659</xdr:rowOff>
    </xdr:from>
    <xdr:ext cx="762000" cy="259045"/>
    <xdr:sp macro="" textlink="">
      <xdr:nvSpPr>
        <xdr:cNvPr id="125" name="テキスト ボックス 124"/>
        <xdr:cNvSpPr txBox="1"/>
      </xdr:nvSpPr>
      <xdr:spPr>
        <a:xfrm>
          <a:off x="2527300" y="672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332011</xdr:rowOff>
    </xdr:from>
    <xdr:to>
      <xdr:col>5</xdr:col>
      <xdr:colOff>34925</xdr:colOff>
      <xdr:row>35</xdr:row>
      <xdr:rowOff>90711</xdr:rowOff>
    </xdr:to>
    <xdr:sp macro="" textlink="">
      <xdr:nvSpPr>
        <xdr:cNvPr id="131" name="円/楕円 130"/>
        <xdr:cNvSpPr/>
      </xdr:nvSpPr>
      <xdr:spPr bwMode="auto">
        <a:xfrm>
          <a:off x="5600700" y="659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177088</xdr:rowOff>
    </xdr:from>
    <xdr:ext cx="762000" cy="259045"/>
    <xdr:sp macro="" textlink="">
      <xdr:nvSpPr>
        <xdr:cNvPr id="132" name="人口1人当たり決算額の推移該当値テキスト445"/>
        <xdr:cNvSpPr txBox="1"/>
      </xdr:nvSpPr>
      <xdr:spPr>
        <a:xfrm>
          <a:off x="5740400" y="644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68,929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334960</xdr:rowOff>
    </xdr:from>
    <xdr:to>
      <xdr:col>4</xdr:col>
      <xdr:colOff>520700</xdr:colOff>
      <xdr:row>35</xdr:row>
      <xdr:rowOff>93660</xdr:rowOff>
    </xdr:to>
    <xdr:sp macro="" textlink="">
      <xdr:nvSpPr>
        <xdr:cNvPr id="133" name="円/楕円 132"/>
        <xdr:cNvSpPr/>
      </xdr:nvSpPr>
      <xdr:spPr bwMode="auto">
        <a:xfrm>
          <a:off x="4953000" y="660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103837</xdr:rowOff>
    </xdr:from>
    <xdr:ext cx="736600" cy="259045"/>
    <xdr:sp macro="" textlink="">
      <xdr:nvSpPr>
        <xdr:cNvPr id="134" name="テキスト ボックス 133"/>
        <xdr:cNvSpPr txBox="1"/>
      </xdr:nvSpPr>
      <xdr:spPr>
        <a:xfrm>
          <a:off x="4622800" y="6371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144049</xdr:rowOff>
    </xdr:from>
    <xdr:to>
      <xdr:col>3</xdr:col>
      <xdr:colOff>955675</xdr:colOff>
      <xdr:row>34</xdr:row>
      <xdr:rowOff>245649</xdr:rowOff>
    </xdr:to>
    <xdr:sp macro="" textlink="">
      <xdr:nvSpPr>
        <xdr:cNvPr id="135" name="円/楕円 134"/>
        <xdr:cNvSpPr/>
      </xdr:nvSpPr>
      <xdr:spPr bwMode="auto">
        <a:xfrm>
          <a:off x="4254500" y="6411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255826</xdr:rowOff>
    </xdr:from>
    <xdr:ext cx="762000" cy="259045"/>
    <xdr:sp macro="" textlink="">
      <xdr:nvSpPr>
        <xdr:cNvPr id="136" name="テキスト ボックス 135"/>
        <xdr:cNvSpPr txBox="1"/>
      </xdr:nvSpPr>
      <xdr:spPr>
        <a:xfrm>
          <a:off x="3924300" y="618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93,596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10836</xdr:rowOff>
    </xdr:from>
    <xdr:to>
      <xdr:col>3</xdr:col>
      <xdr:colOff>257175</xdr:colOff>
      <xdr:row>34</xdr:row>
      <xdr:rowOff>112436</xdr:rowOff>
    </xdr:to>
    <xdr:sp macro="" textlink="">
      <xdr:nvSpPr>
        <xdr:cNvPr id="137" name="円/楕円 136"/>
        <xdr:cNvSpPr/>
      </xdr:nvSpPr>
      <xdr:spPr bwMode="auto">
        <a:xfrm>
          <a:off x="3556000" y="6278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122613</xdr:rowOff>
    </xdr:from>
    <xdr:ext cx="762000" cy="259045"/>
    <xdr:sp macro="" textlink="">
      <xdr:nvSpPr>
        <xdr:cNvPr id="138" name="テキスト ボックス 137"/>
        <xdr:cNvSpPr txBox="1"/>
      </xdr:nvSpPr>
      <xdr:spPr>
        <a:xfrm>
          <a:off x="3225800" y="60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20246</xdr:rowOff>
    </xdr:from>
    <xdr:to>
      <xdr:col>2</xdr:col>
      <xdr:colOff>692150</xdr:colOff>
      <xdr:row>34</xdr:row>
      <xdr:rowOff>121846</xdr:rowOff>
    </xdr:to>
    <xdr:sp macro="" textlink="">
      <xdr:nvSpPr>
        <xdr:cNvPr id="139" name="円/楕円 138"/>
        <xdr:cNvSpPr/>
      </xdr:nvSpPr>
      <xdr:spPr bwMode="auto">
        <a:xfrm>
          <a:off x="2857500" y="6287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132023</xdr:rowOff>
    </xdr:from>
    <xdr:ext cx="762000" cy="259045"/>
    <xdr:sp macro="" textlink="">
      <xdr:nvSpPr>
        <xdr:cNvPr id="140" name="テキスト ボックス 139"/>
        <xdr:cNvSpPr txBox="1"/>
      </xdr:nvSpPr>
      <xdr:spPr>
        <a:xfrm>
          <a:off x="2527300" y="605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交付税、村税などで予算留保をしていることにより、実質収支の赤字は回避している。</a:t>
          </a:r>
          <a:endParaRPr lang="en-US" altLang="ja-JP" sz="1100" b="0" i="0" baseline="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決算の不安材料は、住宅新築資金等貸付事業特別会計である。これにかかる起債残高はわずかではあるが、貸付金元利収入の歳入確保に努めなければならない。また、直営診療施設については、年々赤字額が減少しているが、改築したときの起債の償還が今後発生するので経営努力をし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年度以前に起債した観光施設、福祉施設などの償還ピークが過ぎたものの、公債費負担は大きく占めている。今後は、任意繰上償還及び投資的経費の抑制により財政健全化を図る。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今後は、地方債の残高が減少しているので将来負担の見通しは良好になると思われる。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2496205</v>
      </c>
      <c r="BO4" s="349"/>
      <c r="BP4" s="349"/>
      <c r="BQ4" s="349"/>
      <c r="BR4" s="349"/>
      <c r="BS4" s="349"/>
      <c r="BT4" s="349"/>
      <c r="BU4" s="350"/>
      <c r="BV4" s="348">
        <v>2432531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9.6999999999999993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2381046</v>
      </c>
      <c r="BO5" s="417"/>
      <c r="BP5" s="417"/>
      <c r="BQ5" s="417"/>
      <c r="BR5" s="417"/>
      <c r="BS5" s="417"/>
      <c r="BT5" s="417"/>
      <c r="BU5" s="418"/>
      <c r="BV5" s="416">
        <v>2306850</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90.4</v>
      </c>
      <c r="CU5" s="383"/>
      <c r="CV5" s="383"/>
      <c r="CW5" s="383"/>
      <c r="CX5" s="383"/>
      <c r="CY5" s="383"/>
      <c r="CZ5" s="383"/>
      <c r="DA5" s="384"/>
      <c r="DB5" s="382">
        <v>92.2</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115159</v>
      </c>
      <c r="BO6" s="417"/>
      <c r="BP6" s="417"/>
      <c r="BQ6" s="417"/>
      <c r="BR6" s="417"/>
      <c r="BS6" s="417"/>
      <c r="BT6" s="417"/>
      <c r="BU6" s="418"/>
      <c r="BV6" s="416">
        <v>125681</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95.2</v>
      </c>
      <c r="CU6" s="423"/>
      <c r="CV6" s="423"/>
      <c r="CW6" s="423"/>
      <c r="CX6" s="423"/>
      <c r="CY6" s="423"/>
      <c r="CZ6" s="423"/>
      <c r="DA6" s="424"/>
      <c r="DB6" s="422">
        <v>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36355</v>
      </c>
      <c r="BO7" s="417"/>
      <c r="BP7" s="417"/>
      <c r="BQ7" s="417"/>
      <c r="BR7" s="417"/>
      <c r="BS7" s="417"/>
      <c r="BT7" s="417"/>
      <c r="BU7" s="418"/>
      <c r="BV7" s="416">
        <v>285</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1261695</v>
      </c>
      <c r="CU7" s="417"/>
      <c r="CV7" s="417"/>
      <c r="CW7" s="417"/>
      <c r="CX7" s="417"/>
      <c r="CY7" s="417"/>
      <c r="CZ7" s="417"/>
      <c r="DA7" s="418"/>
      <c r="DB7" s="416">
        <v>1289207</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78804</v>
      </c>
      <c r="BO8" s="417"/>
      <c r="BP8" s="417"/>
      <c r="BQ8" s="417"/>
      <c r="BR8" s="417"/>
      <c r="BS8" s="417"/>
      <c r="BT8" s="417"/>
      <c r="BU8" s="418"/>
      <c r="BV8" s="416">
        <v>125396</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0.12</v>
      </c>
      <c r="CU8" s="426"/>
      <c r="CV8" s="426"/>
      <c r="CW8" s="426"/>
      <c r="CX8" s="426"/>
      <c r="CY8" s="426"/>
      <c r="CZ8" s="426"/>
      <c r="DA8" s="427"/>
      <c r="DB8" s="425">
        <v>0.12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1895</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100</v>
      </c>
      <c r="AV9" s="412"/>
      <c r="AW9" s="412"/>
      <c r="AX9" s="412"/>
      <c r="AY9" s="413" t="s">
        <v>101</v>
      </c>
      <c r="AZ9" s="414"/>
      <c r="BA9" s="414"/>
      <c r="BB9" s="414"/>
      <c r="BC9" s="414"/>
      <c r="BD9" s="414"/>
      <c r="BE9" s="414"/>
      <c r="BF9" s="414"/>
      <c r="BG9" s="414"/>
      <c r="BH9" s="414"/>
      <c r="BI9" s="414"/>
      <c r="BJ9" s="414"/>
      <c r="BK9" s="414"/>
      <c r="BL9" s="414"/>
      <c r="BM9" s="415"/>
      <c r="BN9" s="416">
        <v>-46592</v>
      </c>
      <c r="BO9" s="417"/>
      <c r="BP9" s="417"/>
      <c r="BQ9" s="417"/>
      <c r="BR9" s="417"/>
      <c r="BS9" s="417"/>
      <c r="BT9" s="417"/>
      <c r="BU9" s="418"/>
      <c r="BV9" s="416">
        <v>-26568</v>
      </c>
      <c r="BW9" s="417"/>
      <c r="BX9" s="417"/>
      <c r="BY9" s="417"/>
      <c r="BZ9" s="417"/>
      <c r="CA9" s="417"/>
      <c r="CB9" s="417"/>
      <c r="CC9" s="418"/>
      <c r="CD9" s="419" t="s">
        <v>102</v>
      </c>
      <c r="CE9" s="420"/>
      <c r="CF9" s="420"/>
      <c r="CG9" s="420"/>
      <c r="CH9" s="420"/>
      <c r="CI9" s="420"/>
      <c r="CJ9" s="420"/>
      <c r="CK9" s="420"/>
      <c r="CL9" s="420"/>
      <c r="CM9" s="420"/>
      <c r="CN9" s="420"/>
      <c r="CO9" s="420"/>
      <c r="CP9" s="420"/>
      <c r="CQ9" s="420"/>
      <c r="CR9" s="420"/>
      <c r="CS9" s="421"/>
      <c r="CT9" s="382">
        <v>33.6</v>
      </c>
      <c r="CU9" s="383"/>
      <c r="CV9" s="383"/>
      <c r="CW9" s="383"/>
      <c r="CX9" s="383"/>
      <c r="CY9" s="383"/>
      <c r="CZ9" s="383"/>
      <c r="DA9" s="384"/>
      <c r="DB9" s="382">
        <v>31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09"/>
      <c r="N10" s="409"/>
      <c r="O10" s="409"/>
      <c r="P10" s="409"/>
      <c r="Q10" s="410"/>
      <c r="R10" s="436">
        <v>2193</v>
      </c>
      <c r="S10" s="437"/>
      <c r="T10" s="437"/>
      <c r="U10" s="437"/>
      <c r="V10" s="438"/>
      <c r="W10" s="373"/>
      <c r="X10" s="374"/>
      <c r="Y10" s="374"/>
      <c r="Z10" s="374"/>
      <c r="AA10" s="374"/>
      <c r="AB10" s="374"/>
      <c r="AC10" s="374"/>
      <c r="AD10" s="374"/>
      <c r="AE10" s="374"/>
      <c r="AF10" s="374"/>
      <c r="AG10" s="374"/>
      <c r="AH10" s="374"/>
      <c r="AI10" s="374"/>
      <c r="AJ10" s="374"/>
      <c r="AK10" s="374"/>
      <c r="AL10" s="377"/>
      <c r="AM10" s="408" t="s">
        <v>104</v>
      </c>
      <c r="AN10" s="409"/>
      <c r="AO10" s="409"/>
      <c r="AP10" s="409"/>
      <c r="AQ10" s="409"/>
      <c r="AR10" s="409"/>
      <c r="AS10" s="409"/>
      <c r="AT10" s="410"/>
      <c r="AU10" s="411" t="s">
        <v>105</v>
      </c>
      <c r="AV10" s="412"/>
      <c r="AW10" s="412"/>
      <c r="AX10" s="412"/>
      <c r="AY10" s="413" t="s">
        <v>106</v>
      </c>
      <c r="AZ10" s="414"/>
      <c r="BA10" s="414"/>
      <c r="BB10" s="414"/>
      <c r="BC10" s="414"/>
      <c r="BD10" s="414"/>
      <c r="BE10" s="414"/>
      <c r="BF10" s="414"/>
      <c r="BG10" s="414"/>
      <c r="BH10" s="414"/>
      <c r="BI10" s="414"/>
      <c r="BJ10" s="414"/>
      <c r="BK10" s="414"/>
      <c r="BL10" s="414"/>
      <c r="BM10" s="415"/>
      <c r="BN10" s="416">
        <v>423</v>
      </c>
      <c r="BO10" s="417"/>
      <c r="BP10" s="417"/>
      <c r="BQ10" s="417"/>
      <c r="BR10" s="417"/>
      <c r="BS10" s="417"/>
      <c r="BT10" s="417"/>
      <c r="BU10" s="418"/>
      <c r="BV10" s="416">
        <v>259</v>
      </c>
      <c r="BW10" s="417"/>
      <c r="BX10" s="417"/>
      <c r="BY10" s="417"/>
      <c r="BZ10" s="417"/>
      <c r="CA10" s="417"/>
      <c r="CB10" s="417"/>
      <c r="CC10" s="418"/>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08" t="s">
        <v>110</v>
      </c>
      <c r="AN11" s="409"/>
      <c r="AO11" s="409"/>
      <c r="AP11" s="409"/>
      <c r="AQ11" s="409"/>
      <c r="AR11" s="409"/>
      <c r="AS11" s="409"/>
      <c r="AT11" s="410"/>
      <c r="AU11" s="411" t="s">
        <v>111</v>
      </c>
      <c r="AV11" s="412"/>
      <c r="AW11" s="412"/>
      <c r="AX11" s="412"/>
      <c r="AY11" s="413" t="s">
        <v>112</v>
      </c>
      <c r="AZ11" s="414"/>
      <c r="BA11" s="414"/>
      <c r="BB11" s="414"/>
      <c r="BC11" s="414"/>
      <c r="BD11" s="414"/>
      <c r="BE11" s="414"/>
      <c r="BF11" s="414"/>
      <c r="BG11" s="414"/>
      <c r="BH11" s="414"/>
      <c r="BI11" s="414"/>
      <c r="BJ11" s="414"/>
      <c r="BK11" s="414"/>
      <c r="BL11" s="414"/>
      <c r="BM11" s="415"/>
      <c r="BN11" s="416">
        <v>142213</v>
      </c>
      <c r="BO11" s="417"/>
      <c r="BP11" s="417"/>
      <c r="BQ11" s="417"/>
      <c r="BR11" s="417"/>
      <c r="BS11" s="417"/>
      <c r="BT11" s="417"/>
      <c r="BU11" s="418"/>
      <c r="BV11" s="416">
        <v>46889</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1721</v>
      </c>
      <c r="S12" s="458"/>
      <c r="T12" s="458"/>
      <c r="U12" s="458"/>
      <c r="V12" s="459"/>
      <c r="W12" s="460" t="s">
        <v>1</v>
      </c>
      <c r="X12" s="412"/>
      <c r="Y12" s="412"/>
      <c r="Z12" s="412"/>
      <c r="AA12" s="412"/>
      <c r="AB12" s="461"/>
      <c r="AC12" s="411" t="s">
        <v>117</v>
      </c>
      <c r="AD12" s="412"/>
      <c r="AE12" s="412"/>
      <c r="AF12" s="412"/>
      <c r="AG12" s="461"/>
      <c r="AH12" s="411" t="s">
        <v>118</v>
      </c>
      <c r="AI12" s="412"/>
      <c r="AJ12" s="412"/>
      <c r="AK12" s="412"/>
      <c r="AL12" s="462"/>
      <c r="AM12" s="408" t="s">
        <v>119</v>
      </c>
      <c r="AN12" s="409"/>
      <c r="AO12" s="409"/>
      <c r="AP12" s="409"/>
      <c r="AQ12" s="409"/>
      <c r="AR12" s="409"/>
      <c r="AS12" s="409"/>
      <c r="AT12" s="410"/>
      <c r="AU12" s="411" t="s">
        <v>120</v>
      </c>
      <c r="AV12" s="412"/>
      <c r="AW12" s="412"/>
      <c r="AX12" s="412"/>
      <c r="AY12" s="413" t="s">
        <v>121</v>
      </c>
      <c r="AZ12" s="414"/>
      <c r="BA12" s="414"/>
      <c r="BB12" s="414"/>
      <c r="BC12" s="414"/>
      <c r="BD12" s="414"/>
      <c r="BE12" s="414"/>
      <c r="BF12" s="414"/>
      <c r="BG12" s="414"/>
      <c r="BH12" s="414"/>
      <c r="BI12" s="414"/>
      <c r="BJ12" s="414"/>
      <c r="BK12" s="414"/>
      <c r="BL12" s="414"/>
      <c r="BM12" s="415"/>
      <c r="BN12" s="416" t="s">
        <v>122</v>
      </c>
      <c r="BO12" s="417"/>
      <c r="BP12" s="417"/>
      <c r="BQ12" s="417"/>
      <c r="BR12" s="417"/>
      <c r="BS12" s="417"/>
      <c r="BT12" s="417"/>
      <c r="BU12" s="418"/>
      <c r="BV12" s="416" t="s">
        <v>122</v>
      </c>
      <c r="BW12" s="417"/>
      <c r="BX12" s="417"/>
      <c r="BY12" s="417"/>
      <c r="BZ12" s="417"/>
      <c r="CA12" s="417"/>
      <c r="CB12" s="417"/>
      <c r="CC12" s="418"/>
      <c r="CD12" s="419" t="s">
        <v>123</v>
      </c>
      <c r="CE12" s="420"/>
      <c r="CF12" s="420"/>
      <c r="CG12" s="420"/>
      <c r="CH12" s="420"/>
      <c r="CI12" s="420"/>
      <c r="CJ12" s="420"/>
      <c r="CK12" s="420"/>
      <c r="CL12" s="420"/>
      <c r="CM12" s="420"/>
      <c r="CN12" s="420"/>
      <c r="CO12" s="420"/>
      <c r="CP12" s="420"/>
      <c r="CQ12" s="420"/>
      <c r="CR12" s="420"/>
      <c r="CS12" s="421"/>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1705</v>
      </c>
      <c r="S13" s="467"/>
      <c r="T13" s="467"/>
      <c r="U13" s="467"/>
      <c r="V13" s="468"/>
      <c r="W13" s="395" t="s">
        <v>125</v>
      </c>
      <c r="X13" s="396"/>
      <c r="Y13" s="396"/>
      <c r="Z13" s="396"/>
      <c r="AA13" s="396"/>
      <c r="AB13" s="386"/>
      <c r="AC13" s="436">
        <v>152</v>
      </c>
      <c r="AD13" s="437"/>
      <c r="AE13" s="437"/>
      <c r="AF13" s="437"/>
      <c r="AG13" s="476"/>
      <c r="AH13" s="436">
        <v>185</v>
      </c>
      <c r="AI13" s="437"/>
      <c r="AJ13" s="437"/>
      <c r="AK13" s="437"/>
      <c r="AL13" s="438"/>
      <c r="AM13" s="408" t="s">
        <v>126</v>
      </c>
      <c r="AN13" s="409"/>
      <c r="AO13" s="409"/>
      <c r="AP13" s="409"/>
      <c r="AQ13" s="409"/>
      <c r="AR13" s="409"/>
      <c r="AS13" s="409"/>
      <c r="AT13" s="410"/>
      <c r="AU13" s="411" t="s">
        <v>127</v>
      </c>
      <c r="AV13" s="412"/>
      <c r="AW13" s="412"/>
      <c r="AX13" s="412"/>
      <c r="AY13" s="413" t="s">
        <v>128</v>
      </c>
      <c r="AZ13" s="414"/>
      <c r="BA13" s="414"/>
      <c r="BB13" s="414"/>
      <c r="BC13" s="414"/>
      <c r="BD13" s="414"/>
      <c r="BE13" s="414"/>
      <c r="BF13" s="414"/>
      <c r="BG13" s="414"/>
      <c r="BH13" s="414"/>
      <c r="BI13" s="414"/>
      <c r="BJ13" s="414"/>
      <c r="BK13" s="414"/>
      <c r="BL13" s="414"/>
      <c r="BM13" s="415"/>
      <c r="BN13" s="416">
        <v>96044</v>
      </c>
      <c r="BO13" s="417"/>
      <c r="BP13" s="417"/>
      <c r="BQ13" s="417"/>
      <c r="BR13" s="417"/>
      <c r="BS13" s="417"/>
      <c r="BT13" s="417"/>
      <c r="BU13" s="418"/>
      <c r="BV13" s="416">
        <v>20580</v>
      </c>
      <c r="BW13" s="417"/>
      <c r="BX13" s="417"/>
      <c r="BY13" s="417"/>
      <c r="BZ13" s="417"/>
      <c r="CA13" s="417"/>
      <c r="CB13" s="417"/>
      <c r="CC13" s="418"/>
      <c r="CD13" s="419" t="s">
        <v>129</v>
      </c>
      <c r="CE13" s="420"/>
      <c r="CF13" s="420"/>
      <c r="CG13" s="420"/>
      <c r="CH13" s="420"/>
      <c r="CI13" s="420"/>
      <c r="CJ13" s="420"/>
      <c r="CK13" s="420"/>
      <c r="CL13" s="420"/>
      <c r="CM13" s="420"/>
      <c r="CN13" s="420"/>
      <c r="CO13" s="420"/>
      <c r="CP13" s="420"/>
      <c r="CQ13" s="420"/>
      <c r="CR13" s="420"/>
      <c r="CS13" s="421"/>
      <c r="CT13" s="382">
        <v>14.5</v>
      </c>
      <c r="CU13" s="383"/>
      <c r="CV13" s="383"/>
      <c r="CW13" s="383"/>
      <c r="CX13" s="383"/>
      <c r="CY13" s="383"/>
      <c r="CZ13" s="383"/>
      <c r="DA13" s="384"/>
      <c r="DB13" s="382">
        <v>16.8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1742</v>
      </c>
      <c r="S14" s="467"/>
      <c r="T14" s="467"/>
      <c r="U14" s="467"/>
      <c r="V14" s="468"/>
      <c r="W14" s="375"/>
      <c r="X14" s="376"/>
      <c r="Y14" s="376"/>
      <c r="Z14" s="376"/>
      <c r="AA14" s="376"/>
      <c r="AB14" s="365"/>
      <c r="AC14" s="469">
        <v>17.5</v>
      </c>
      <c r="AD14" s="470"/>
      <c r="AE14" s="470"/>
      <c r="AF14" s="470"/>
      <c r="AG14" s="471"/>
      <c r="AH14" s="469">
        <v>17.8</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v>4.7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1726</v>
      </c>
      <c r="S15" s="467"/>
      <c r="T15" s="467"/>
      <c r="U15" s="467"/>
      <c r="V15" s="468"/>
      <c r="W15" s="395" t="s">
        <v>132</v>
      </c>
      <c r="X15" s="396"/>
      <c r="Y15" s="396"/>
      <c r="Z15" s="396"/>
      <c r="AA15" s="396"/>
      <c r="AB15" s="386"/>
      <c r="AC15" s="436">
        <v>212</v>
      </c>
      <c r="AD15" s="437"/>
      <c r="AE15" s="437"/>
      <c r="AF15" s="437"/>
      <c r="AG15" s="476"/>
      <c r="AH15" s="436">
        <v>275</v>
      </c>
      <c r="AI15" s="437"/>
      <c r="AJ15" s="437"/>
      <c r="AK15" s="437"/>
      <c r="AL15" s="438"/>
      <c r="AM15" s="408"/>
      <c r="AN15" s="409"/>
      <c r="AO15" s="409"/>
      <c r="AP15" s="409"/>
      <c r="AQ15" s="409"/>
      <c r="AR15" s="409"/>
      <c r="AS15" s="409"/>
      <c r="AT15" s="410"/>
      <c r="AU15" s="411"/>
      <c r="AV15" s="412"/>
      <c r="AW15" s="412"/>
      <c r="AX15" s="412"/>
      <c r="AY15" s="345" t="s">
        <v>133</v>
      </c>
      <c r="AZ15" s="346"/>
      <c r="BA15" s="346"/>
      <c r="BB15" s="346"/>
      <c r="BC15" s="346"/>
      <c r="BD15" s="346"/>
      <c r="BE15" s="346"/>
      <c r="BF15" s="346"/>
      <c r="BG15" s="346"/>
      <c r="BH15" s="346"/>
      <c r="BI15" s="346"/>
      <c r="BJ15" s="346"/>
      <c r="BK15" s="346"/>
      <c r="BL15" s="346"/>
      <c r="BM15" s="347"/>
      <c r="BN15" s="348">
        <v>141532</v>
      </c>
      <c r="BO15" s="349"/>
      <c r="BP15" s="349"/>
      <c r="BQ15" s="349"/>
      <c r="BR15" s="349"/>
      <c r="BS15" s="349"/>
      <c r="BT15" s="349"/>
      <c r="BU15" s="350"/>
      <c r="BV15" s="348">
        <v>147570</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86"/>
      <c r="N16" s="486"/>
      <c r="O16" s="486"/>
      <c r="P16" s="486"/>
      <c r="Q16" s="487"/>
      <c r="R16" s="488" t="s">
        <v>136</v>
      </c>
      <c r="S16" s="489"/>
      <c r="T16" s="489"/>
      <c r="U16" s="489"/>
      <c r="V16" s="490"/>
      <c r="W16" s="375"/>
      <c r="X16" s="376"/>
      <c r="Y16" s="376"/>
      <c r="Z16" s="376"/>
      <c r="AA16" s="376"/>
      <c r="AB16" s="365"/>
      <c r="AC16" s="469">
        <v>24.4</v>
      </c>
      <c r="AD16" s="470"/>
      <c r="AE16" s="470"/>
      <c r="AF16" s="470"/>
      <c r="AG16" s="471"/>
      <c r="AH16" s="469">
        <v>26.5</v>
      </c>
      <c r="AI16" s="470"/>
      <c r="AJ16" s="470"/>
      <c r="AK16" s="470"/>
      <c r="AL16" s="472"/>
      <c r="AM16" s="408"/>
      <c r="AN16" s="409"/>
      <c r="AO16" s="409"/>
      <c r="AP16" s="409"/>
      <c r="AQ16" s="409"/>
      <c r="AR16" s="409"/>
      <c r="AS16" s="409"/>
      <c r="AT16" s="410"/>
      <c r="AU16" s="411"/>
      <c r="AV16" s="412"/>
      <c r="AW16" s="412"/>
      <c r="AX16" s="412"/>
      <c r="AY16" s="413" t="s">
        <v>137</v>
      </c>
      <c r="AZ16" s="414"/>
      <c r="BA16" s="414"/>
      <c r="BB16" s="414"/>
      <c r="BC16" s="414"/>
      <c r="BD16" s="414"/>
      <c r="BE16" s="414"/>
      <c r="BF16" s="414"/>
      <c r="BG16" s="414"/>
      <c r="BH16" s="414"/>
      <c r="BI16" s="414"/>
      <c r="BJ16" s="414"/>
      <c r="BK16" s="414"/>
      <c r="BL16" s="414"/>
      <c r="BM16" s="415"/>
      <c r="BN16" s="416">
        <v>1163954</v>
      </c>
      <c r="BO16" s="417"/>
      <c r="BP16" s="417"/>
      <c r="BQ16" s="417"/>
      <c r="BR16" s="417"/>
      <c r="BS16" s="417"/>
      <c r="BT16" s="417"/>
      <c r="BU16" s="418"/>
      <c r="BV16" s="416">
        <v>1187454</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138</v>
      </c>
      <c r="N17" s="492"/>
      <c r="O17" s="492"/>
      <c r="P17" s="492"/>
      <c r="Q17" s="493"/>
      <c r="R17" s="488" t="s">
        <v>136</v>
      </c>
      <c r="S17" s="489"/>
      <c r="T17" s="489"/>
      <c r="U17" s="489"/>
      <c r="V17" s="490"/>
      <c r="W17" s="395" t="s">
        <v>139</v>
      </c>
      <c r="X17" s="396"/>
      <c r="Y17" s="396"/>
      <c r="Z17" s="396"/>
      <c r="AA17" s="396"/>
      <c r="AB17" s="386"/>
      <c r="AC17" s="436">
        <v>505</v>
      </c>
      <c r="AD17" s="437"/>
      <c r="AE17" s="437"/>
      <c r="AF17" s="437"/>
      <c r="AG17" s="476"/>
      <c r="AH17" s="436">
        <v>573</v>
      </c>
      <c r="AI17" s="437"/>
      <c r="AJ17" s="437"/>
      <c r="AK17" s="437"/>
      <c r="AL17" s="438"/>
      <c r="AM17" s="408"/>
      <c r="AN17" s="409"/>
      <c r="AO17" s="409"/>
      <c r="AP17" s="409"/>
      <c r="AQ17" s="409"/>
      <c r="AR17" s="409"/>
      <c r="AS17" s="409"/>
      <c r="AT17" s="410"/>
      <c r="AU17" s="411"/>
      <c r="AV17" s="412"/>
      <c r="AW17" s="412"/>
      <c r="AX17" s="412"/>
      <c r="AY17" s="413" t="s">
        <v>140</v>
      </c>
      <c r="AZ17" s="414"/>
      <c r="BA17" s="414"/>
      <c r="BB17" s="414"/>
      <c r="BC17" s="414"/>
      <c r="BD17" s="414"/>
      <c r="BE17" s="414"/>
      <c r="BF17" s="414"/>
      <c r="BG17" s="414"/>
      <c r="BH17" s="414"/>
      <c r="BI17" s="414"/>
      <c r="BJ17" s="414"/>
      <c r="BK17" s="414"/>
      <c r="BL17" s="414"/>
      <c r="BM17" s="415"/>
      <c r="BN17" s="416">
        <v>175748</v>
      </c>
      <c r="BO17" s="417"/>
      <c r="BP17" s="417"/>
      <c r="BQ17" s="417"/>
      <c r="BR17" s="417"/>
      <c r="BS17" s="417"/>
      <c r="BT17" s="417"/>
      <c r="BU17" s="418"/>
      <c r="BV17" s="416">
        <v>183048</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47.84</v>
      </c>
      <c r="M18" s="498"/>
      <c r="N18" s="498"/>
      <c r="O18" s="498"/>
      <c r="P18" s="498"/>
      <c r="Q18" s="498"/>
      <c r="R18" s="499"/>
      <c r="S18" s="499"/>
      <c r="T18" s="499"/>
      <c r="U18" s="499"/>
      <c r="V18" s="500"/>
      <c r="W18" s="397"/>
      <c r="X18" s="398"/>
      <c r="Y18" s="398"/>
      <c r="Z18" s="398"/>
      <c r="AA18" s="398"/>
      <c r="AB18" s="389"/>
      <c r="AC18" s="501">
        <v>58.1</v>
      </c>
      <c r="AD18" s="502"/>
      <c r="AE18" s="502"/>
      <c r="AF18" s="502"/>
      <c r="AG18" s="503"/>
      <c r="AH18" s="501">
        <v>55.2</v>
      </c>
      <c r="AI18" s="502"/>
      <c r="AJ18" s="502"/>
      <c r="AK18" s="502"/>
      <c r="AL18" s="504"/>
      <c r="AM18" s="408"/>
      <c r="AN18" s="409"/>
      <c r="AO18" s="409"/>
      <c r="AP18" s="409"/>
      <c r="AQ18" s="409"/>
      <c r="AR18" s="409"/>
      <c r="AS18" s="409"/>
      <c r="AT18" s="410"/>
      <c r="AU18" s="411"/>
      <c r="AV18" s="412"/>
      <c r="AW18" s="412"/>
      <c r="AX18" s="412"/>
      <c r="AY18" s="413" t="s">
        <v>142</v>
      </c>
      <c r="AZ18" s="414"/>
      <c r="BA18" s="414"/>
      <c r="BB18" s="414"/>
      <c r="BC18" s="414"/>
      <c r="BD18" s="414"/>
      <c r="BE18" s="414"/>
      <c r="BF18" s="414"/>
      <c r="BG18" s="414"/>
      <c r="BH18" s="414"/>
      <c r="BI18" s="414"/>
      <c r="BJ18" s="414"/>
      <c r="BK18" s="414"/>
      <c r="BL18" s="414"/>
      <c r="BM18" s="415"/>
      <c r="BN18" s="416">
        <v>1147907</v>
      </c>
      <c r="BO18" s="417"/>
      <c r="BP18" s="417"/>
      <c r="BQ18" s="417"/>
      <c r="BR18" s="417"/>
      <c r="BS18" s="417"/>
      <c r="BT18" s="417"/>
      <c r="BU18" s="418"/>
      <c r="BV18" s="416">
        <v>1190019</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144</v>
      </c>
      <c r="AZ19" s="414"/>
      <c r="BA19" s="414"/>
      <c r="BB19" s="414"/>
      <c r="BC19" s="414"/>
      <c r="BD19" s="414"/>
      <c r="BE19" s="414"/>
      <c r="BF19" s="414"/>
      <c r="BG19" s="414"/>
      <c r="BH19" s="414"/>
      <c r="BI19" s="414"/>
      <c r="BJ19" s="414"/>
      <c r="BK19" s="414"/>
      <c r="BL19" s="414"/>
      <c r="BM19" s="415"/>
      <c r="BN19" s="416">
        <v>1738303</v>
      </c>
      <c r="BO19" s="417"/>
      <c r="BP19" s="417"/>
      <c r="BQ19" s="417"/>
      <c r="BR19" s="417"/>
      <c r="BS19" s="417"/>
      <c r="BT19" s="417"/>
      <c r="BU19" s="418"/>
      <c r="BV19" s="416">
        <v>1651966</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675</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1" t="s">
        <v>1</v>
      </c>
      <c r="F22" s="396"/>
      <c r="G22" s="396"/>
      <c r="H22" s="396"/>
      <c r="I22" s="396"/>
      <c r="J22" s="396"/>
      <c r="K22" s="386"/>
      <c r="L22" s="391" t="s">
        <v>148</v>
      </c>
      <c r="M22" s="396"/>
      <c r="N22" s="396"/>
      <c r="O22" s="396"/>
      <c r="P22" s="386"/>
      <c r="Q22" s="524" t="s">
        <v>149</v>
      </c>
      <c r="R22" s="525"/>
      <c r="S22" s="525"/>
      <c r="T22" s="525"/>
      <c r="U22" s="525"/>
      <c r="V22" s="526"/>
      <c r="W22" s="530" t="s">
        <v>150</v>
      </c>
      <c r="X22" s="516"/>
      <c r="Y22" s="517"/>
      <c r="Z22" s="391" t="s">
        <v>1</v>
      </c>
      <c r="AA22" s="396"/>
      <c r="AB22" s="396"/>
      <c r="AC22" s="396"/>
      <c r="AD22" s="396"/>
      <c r="AE22" s="396"/>
      <c r="AF22" s="396"/>
      <c r="AG22" s="386"/>
      <c r="AH22" s="533" t="s">
        <v>151</v>
      </c>
      <c r="AI22" s="396"/>
      <c r="AJ22" s="396"/>
      <c r="AK22" s="396"/>
      <c r="AL22" s="386"/>
      <c r="AM22" s="533" t="s">
        <v>152</v>
      </c>
      <c r="AN22" s="534"/>
      <c r="AO22" s="534"/>
      <c r="AP22" s="534"/>
      <c r="AQ22" s="534"/>
      <c r="AR22" s="535"/>
      <c r="AS22" s="524" t="s">
        <v>149</v>
      </c>
      <c r="AT22" s="525"/>
      <c r="AU22" s="525"/>
      <c r="AV22" s="525"/>
      <c r="AW22" s="525"/>
      <c r="AX22" s="539"/>
      <c r="AY22" s="541"/>
      <c r="AZ22" s="542"/>
      <c r="BA22" s="542"/>
      <c r="BB22" s="542"/>
      <c r="BC22" s="542"/>
      <c r="BD22" s="542"/>
      <c r="BE22" s="542"/>
      <c r="BF22" s="542"/>
      <c r="BG22" s="542"/>
      <c r="BH22" s="542"/>
      <c r="BI22" s="542"/>
      <c r="BJ22" s="542"/>
      <c r="BK22" s="542"/>
      <c r="BL22" s="542"/>
      <c r="BM22" s="543"/>
      <c r="BN22" s="544"/>
      <c r="BO22" s="545"/>
      <c r="BP22" s="545"/>
      <c r="BQ22" s="545"/>
      <c r="BR22" s="545"/>
      <c r="BS22" s="545"/>
      <c r="BT22" s="545"/>
      <c r="BU22" s="546"/>
      <c r="BV22" s="544"/>
      <c r="BW22" s="545"/>
      <c r="BX22" s="545"/>
      <c r="BY22" s="545"/>
      <c r="BZ22" s="545"/>
      <c r="CA22" s="545"/>
      <c r="CB22" s="545"/>
      <c r="CC22" s="546"/>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6"/>
      <c r="AN23" s="537"/>
      <c r="AO23" s="537"/>
      <c r="AP23" s="537"/>
      <c r="AQ23" s="537"/>
      <c r="AR23" s="538"/>
      <c r="AS23" s="527"/>
      <c r="AT23" s="528"/>
      <c r="AU23" s="528"/>
      <c r="AV23" s="528"/>
      <c r="AW23" s="528"/>
      <c r="AX23" s="540"/>
      <c r="AY23" s="345" t="s">
        <v>153</v>
      </c>
      <c r="AZ23" s="346"/>
      <c r="BA23" s="346"/>
      <c r="BB23" s="346"/>
      <c r="BC23" s="346"/>
      <c r="BD23" s="346"/>
      <c r="BE23" s="346"/>
      <c r="BF23" s="346"/>
      <c r="BG23" s="346"/>
      <c r="BH23" s="346"/>
      <c r="BI23" s="346"/>
      <c r="BJ23" s="346"/>
      <c r="BK23" s="346"/>
      <c r="BL23" s="346"/>
      <c r="BM23" s="347"/>
      <c r="BN23" s="416">
        <v>2543151</v>
      </c>
      <c r="BO23" s="417"/>
      <c r="BP23" s="417"/>
      <c r="BQ23" s="417"/>
      <c r="BR23" s="417"/>
      <c r="BS23" s="417"/>
      <c r="BT23" s="417"/>
      <c r="BU23" s="418"/>
      <c r="BV23" s="416">
        <v>2803598</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09"/>
      <c r="G24" s="409"/>
      <c r="H24" s="409"/>
      <c r="I24" s="409"/>
      <c r="J24" s="409"/>
      <c r="K24" s="410"/>
      <c r="L24" s="436">
        <v>1</v>
      </c>
      <c r="M24" s="437"/>
      <c r="N24" s="437"/>
      <c r="O24" s="437"/>
      <c r="P24" s="476"/>
      <c r="Q24" s="436">
        <v>6120</v>
      </c>
      <c r="R24" s="437"/>
      <c r="S24" s="437"/>
      <c r="T24" s="437"/>
      <c r="U24" s="437"/>
      <c r="V24" s="476"/>
      <c r="W24" s="531"/>
      <c r="X24" s="519"/>
      <c r="Y24" s="520"/>
      <c r="Z24" s="435" t="s">
        <v>155</v>
      </c>
      <c r="AA24" s="409"/>
      <c r="AB24" s="409"/>
      <c r="AC24" s="409"/>
      <c r="AD24" s="409"/>
      <c r="AE24" s="409"/>
      <c r="AF24" s="409"/>
      <c r="AG24" s="410"/>
      <c r="AH24" s="436">
        <v>38</v>
      </c>
      <c r="AI24" s="437"/>
      <c r="AJ24" s="437"/>
      <c r="AK24" s="437"/>
      <c r="AL24" s="476"/>
      <c r="AM24" s="436">
        <v>112404</v>
      </c>
      <c r="AN24" s="437"/>
      <c r="AO24" s="437"/>
      <c r="AP24" s="437"/>
      <c r="AQ24" s="437"/>
      <c r="AR24" s="476"/>
      <c r="AS24" s="436">
        <v>2958</v>
      </c>
      <c r="AT24" s="437"/>
      <c r="AU24" s="437"/>
      <c r="AV24" s="437"/>
      <c r="AW24" s="437"/>
      <c r="AX24" s="438"/>
      <c r="AY24" s="541" t="s">
        <v>156</v>
      </c>
      <c r="AZ24" s="542"/>
      <c r="BA24" s="542"/>
      <c r="BB24" s="542"/>
      <c r="BC24" s="542"/>
      <c r="BD24" s="542"/>
      <c r="BE24" s="542"/>
      <c r="BF24" s="542"/>
      <c r="BG24" s="542"/>
      <c r="BH24" s="542"/>
      <c r="BI24" s="542"/>
      <c r="BJ24" s="542"/>
      <c r="BK24" s="542"/>
      <c r="BL24" s="542"/>
      <c r="BM24" s="543"/>
      <c r="BN24" s="416">
        <v>2108771</v>
      </c>
      <c r="BO24" s="417"/>
      <c r="BP24" s="417"/>
      <c r="BQ24" s="417"/>
      <c r="BR24" s="417"/>
      <c r="BS24" s="417"/>
      <c r="BT24" s="417"/>
      <c r="BU24" s="418"/>
      <c r="BV24" s="416">
        <v>2368293</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09"/>
      <c r="G25" s="409"/>
      <c r="H25" s="409"/>
      <c r="I25" s="409"/>
      <c r="J25" s="409"/>
      <c r="K25" s="410"/>
      <c r="L25" s="436">
        <v>1</v>
      </c>
      <c r="M25" s="437"/>
      <c r="N25" s="437"/>
      <c r="O25" s="437"/>
      <c r="P25" s="476"/>
      <c r="Q25" s="436">
        <v>5220</v>
      </c>
      <c r="R25" s="437"/>
      <c r="S25" s="437"/>
      <c r="T25" s="437"/>
      <c r="U25" s="437"/>
      <c r="V25" s="476"/>
      <c r="W25" s="531"/>
      <c r="X25" s="519"/>
      <c r="Y25" s="520"/>
      <c r="Z25" s="435" t="s">
        <v>158</v>
      </c>
      <c r="AA25" s="409"/>
      <c r="AB25" s="409"/>
      <c r="AC25" s="409"/>
      <c r="AD25" s="409"/>
      <c r="AE25" s="409"/>
      <c r="AF25" s="409"/>
      <c r="AG25" s="410"/>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7195</v>
      </c>
      <c r="BO25" s="349"/>
      <c r="BP25" s="349"/>
      <c r="BQ25" s="349"/>
      <c r="BR25" s="349"/>
      <c r="BS25" s="349"/>
      <c r="BT25" s="349"/>
      <c r="BU25" s="350"/>
      <c r="BV25" s="348">
        <v>5082</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09"/>
      <c r="G26" s="409"/>
      <c r="H26" s="409"/>
      <c r="I26" s="409"/>
      <c r="J26" s="409"/>
      <c r="K26" s="410"/>
      <c r="L26" s="436">
        <v>1</v>
      </c>
      <c r="M26" s="437"/>
      <c r="N26" s="437"/>
      <c r="O26" s="437"/>
      <c r="P26" s="476"/>
      <c r="Q26" s="436">
        <v>4320</v>
      </c>
      <c r="R26" s="437"/>
      <c r="S26" s="437"/>
      <c r="T26" s="437"/>
      <c r="U26" s="437"/>
      <c r="V26" s="476"/>
      <c r="W26" s="531"/>
      <c r="X26" s="519"/>
      <c r="Y26" s="520"/>
      <c r="Z26" s="435" t="s">
        <v>161</v>
      </c>
      <c r="AA26" s="547"/>
      <c r="AB26" s="547"/>
      <c r="AC26" s="547"/>
      <c r="AD26" s="547"/>
      <c r="AE26" s="547"/>
      <c r="AF26" s="547"/>
      <c r="AG26" s="548"/>
      <c r="AH26" s="436">
        <v>1</v>
      </c>
      <c r="AI26" s="437"/>
      <c r="AJ26" s="437"/>
      <c r="AK26" s="437"/>
      <c r="AL26" s="476"/>
      <c r="AM26" s="436">
        <v>2639</v>
      </c>
      <c r="AN26" s="437"/>
      <c r="AO26" s="437"/>
      <c r="AP26" s="437"/>
      <c r="AQ26" s="437"/>
      <c r="AR26" s="476"/>
      <c r="AS26" s="436">
        <v>2639</v>
      </c>
      <c r="AT26" s="437"/>
      <c r="AU26" s="437"/>
      <c r="AV26" s="437"/>
      <c r="AW26" s="437"/>
      <c r="AX26" s="438"/>
      <c r="AY26" s="419" t="s">
        <v>162</v>
      </c>
      <c r="AZ26" s="420"/>
      <c r="BA26" s="420"/>
      <c r="BB26" s="420"/>
      <c r="BC26" s="420"/>
      <c r="BD26" s="420"/>
      <c r="BE26" s="420"/>
      <c r="BF26" s="420"/>
      <c r="BG26" s="420"/>
      <c r="BH26" s="420"/>
      <c r="BI26" s="420"/>
      <c r="BJ26" s="420"/>
      <c r="BK26" s="420"/>
      <c r="BL26" s="420"/>
      <c r="BM26" s="421"/>
      <c r="BN26" s="416" t="s">
        <v>122</v>
      </c>
      <c r="BO26" s="417"/>
      <c r="BP26" s="417"/>
      <c r="BQ26" s="417"/>
      <c r="BR26" s="417"/>
      <c r="BS26" s="417"/>
      <c r="BT26" s="417"/>
      <c r="BU26" s="418"/>
      <c r="BV26" s="416" t="s">
        <v>122</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09"/>
      <c r="G27" s="409"/>
      <c r="H27" s="409"/>
      <c r="I27" s="409"/>
      <c r="J27" s="409"/>
      <c r="K27" s="410"/>
      <c r="L27" s="436">
        <v>1</v>
      </c>
      <c r="M27" s="437"/>
      <c r="N27" s="437"/>
      <c r="O27" s="437"/>
      <c r="P27" s="476"/>
      <c r="Q27" s="436">
        <v>2100</v>
      </c>
      <c r="R27" s="437"/>
      <c r="S27" s="437"/>
      <c r="T27" s="437"/>
      <c r="U27" s="437"/>
      <c r="V27" s="476"/>
      <c r="W27" s="531"/>
      <c r="X27" s="519"/>
      <c r="Y27" s="520"/>
      <c r="Z27" s="435" t="s">
        <v>164</v>
      </c>
      <c r="AA27" s="409"/>
      <c r="AB27" s="409"/>
      <c r="AC27" s="409"/>
      <c r="AD27" s="409"/>
      <c r="AE27" s="409"/>
      <c r="AF27" s="409"/>
      <c r="AG27" s="410"/>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44" t="s">
        <v>122</v>
      </c>
      <c r="BO27" s="545"/>
      <c r="BP27" s="545"/>
      <c r="BQ27" s="545"/>
      <c r="BR27" s="545"/>
      <c r="BS27" s="545"/>
      <c r="BT27" s="545"/>
      <c r="BU27" s="546"/>
      <c r="BV27" s="544" t="s">
        <v>122</v>
      </c>
      <c r="BW27" s="545"/>
      <c r="BX27" s="545"/>
      <c r="BY27" s="545"/>
      <c r="BZ27" s="545"/>
      <c r="CA27" s="545"/>
      <c r="CB27" s="545"/>
      <c r="CC27" s="546"/>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09"/>
      <c r="G28" s="409"/>
      <c r="H28" s="409"/>
      <c r="I28" s="409"/>
      <c r="J28" s="409"/>
      <c r="K28" s="410"/>
      <c r="L28" s="436">
        <v>1</v>
      </c>
      <c r="M28" s="437"/>
      <c r="N28" s="437"/>
      <c r="O28" s="437"/>
      <c r="P28" s="476"/>
      <c r="Q28" s="436">
        <v>1660</v>
      </c>
      <c r="R28" s="437"/>
      <c r="S28" s="437"/>
      <c r="T28" s="437"/>
      <c r="U28" s="437"/>
      <c r="V28" s="476"/>
      <c r="W28" s="531"/>
      <c r="X28" s="519"/>
      <c r="Y28" s="520"/>
      <c r="Z28" s="435" t="s">
        <v>167</v>
      </c>
      <c r="AA28" s="409"/>
      <c r="AB28" s="409"/>
      <c r="AC28" s="409"/>
      <c r="AD28" s="409"/>
      <c r="AE28" s="409"/>
      <c r="AF28" s="409"/>
      <c r="AG28" s="410"/>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677553</v>
      </c>
      <c r="BO28" s="349"/>
      <c r="BP28" s="349"/>
      <c r="BQ28" s="349"/>
      <c r="BR28" s="349"/>
      <c r="BS28" s="349"/>
      <c r="BT28" s="349"/>
      <c r="BU28" s="350"/>
      <c r="BV28" s="348">
        <v>677130</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09"/>
      <c r="G29" s="409"/>
      <c r="H29" s="409"/>
      <c r="I29" s="409"/>
      <c r="J29" s="409"/>
      <c r="K29" s="410"/>
      <c r="L29" s="436">
        <v>6</v>
      </c>
      <c r="M29" s="437"/>
      <c r="N29" s="437"/>
      <c r="O29" s="437"/>
      <c r="P29" s="476"/>
      <c r="Q29" s="436">
        <v>1580</v>
      </c>
      <c r="R29" s="437"/>
      <c r="S29" s="437"/>
      <c r="T29" s="437"/>
      <c r="U29" s="437"/>
      <c r="V29" s="476"/>
      <c r="W29" s="531"/>
      <c r="X29" s="519"/>
      <c r="Y29" s="520"/>
      <c r="Z29" s="435" t="s">
        <v>171</v>
      </c>
      <c r="AA29" s="409"/>
      <c r="AB29" s="409"/>
      <c r="AC29" s="409"/>
      <c r="AD29" s="409"/>
      <c r="AE29" s="409"/>
      <c r="AF29" s="409"/>
      <c r="AG29" s="410"/>
      <c r="AH29" s="436">
        <v>38</v>
      </c>
      <c r="AI29" s="437"/>
      <c r="AJ29" s="437"/>
      <c r="AK29" s="437"/>
      <c r="AL29" s="476"/>
      <c r="AM29" s="436">
        <v>112404</v>
      </c>
      <c r="AN29" s="437"/>
      <c r="AO29" s="437"/>
      <c r="AP29" s="437"/>
      <c r="AQ29" s="437"/>
      <c r="AR29" s="476"/>
      <c r="AS29" s="436">
        <v>2958</v>
      </c>
      <c r="AT29" s="437"/>
      <c r="AU29" s="437"/>
      <c r="AV29" s="437"/>
      <c r="AW29" s="437"/>
      <c r="AX29" s="438"/>
      <c r="AY29" s="558"/>
      <c r="AZ29" s="559"/>
      <c r="BA29" s="559"/>
      <c r="BB29" s="560"/>
      <c r="BC29" s="413" t="s">
        <v>172</v>
      </c>
      <c r="BD29" s="414"/>
      <c r="BE29" s="414"/>
      <c r="BF29" s="414"/>
      <c r="BG29" s="414"/>
      <c r="BH29" s="414"/>
      <c r="BI29" s="414"/>
      <c r="BJ29" s="414"/>
      <c r="BK29" s="414"/>
      <c r="BL29" s="414"/>
      <c r="BM29" s="415"/>
      <c r="BN29" s="416">
        <v>100769</v>
      </c>
      <c r="BO29" s="417"/>
      <c r="BP29" s="417"/>
      <c r="BQ29" s="417"/>
      <c r="BR29" s="417"/>
      <c r="BS29" s="417"/>
      <c r="BT29" s="417"/>
      <c r="BU29" s="418"/>
      <c r="BV29" s="416">
        <v>152769</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49"/>
      <c r="M30" s="550"/>
      <c r="N30" s="550"/>
      <c r="O30" s="550"/>
      <c r="P30" s="551"/>
      <c r="Q30" s="549"/>
      <c r="R30" s="550"/>
      <c r="S30" s="550"/>
      <c r="T30" s="550"/>
      <c r="U30" s="550"/>
      <c r="V30" s="551"/>
      <c r="W30" s="532"/>
      <c r="X30" s="522"/>
      <c r="Y30" s="523"/>
      <c r="Z30" s="552" t="s">
        <v>173</v>
      </c>
      <c r="AA30" s="553"/>
      <c r="AB30" s="553"/>
      <c r="AC30" s="553"/>
      <c r="AD30" s="553"/>
      <c r="AE30" s="553"/>
      <c r="AF30" s="553"/>
      <c r="AG30" s="554"/>
      <c r="AH30" s="501">
        <v>95.1</v>
      </c>
      <c r="AI30" s="502"/>
      <c r="AJ30" s="502"/>
      <c r="AK30" s="502"/>
      <c r="AL30" s="502"/>
      <c r="AM30" s="502"/>
      <c r="AN30" s="502"/>
      <c r="AO30" s="502"/>
      <c r="AP30" s="502"/>
      <c r="AQ30" s="502"/>
      <c r="AR30" s="502"/>
      <c r="AS30" s="502"/>
      <c r="AT30" s="502"/>
      <c r="AU30" s="502"/>
      <c r="AV30" s="502"/>
      <c r="AW30" s="502"/>
      <c r="AX30" s="504"/>
      <c r="AY30" s="561"/>
      <c r="AZ30" s="562"/>
      <c r="BA30" s="562"/>
      <c r="BB30" s="563"/>
      <c r="BC30" s="541" t="s">
        <v>174</v>
      </c>
      <c r="BD30" s="542"/>
      <c r="BE30" s="542"/>
      <c r="BF30" s="542"/>
      <c r="BG30" s="542"/>
      <c r="BH30" s="542"/>
      <c r="BI30" s="542"/>
      <c r="BJ30" s="542"/>
      <c r="BK30" s="542"/>
      <c r="BL30" s="542"/>
      <c r="BM30" s="543"/>
      <c r="BN30" s="544">
        <v>490747</v>
      </c>
      <c r="BO30" s="545"/>
      <c r="BP30" s="545"/>
      <c r="BQ30" s="545"/>
      <c r="BR30" s="545"/>
      <c r="BS30" s="545"/>
      <c r="BT30" s="545"/>
      <c r="BU30" s="546"/>
      <c r="BV30" s="544">
        <v>485927</v>
      </c>
      <c r="BW30" s="545"/>
      <c r="BX30" s="545"/>
      <c r="BY30" s="545"/>
      <c r="BZ30" s="545"/>
      <c r="CA30" s="545"/>
      <c r="CB30" s="545"/>
      <c r="CC30" s="54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181</v>
      </c>
      <c r="D33" s="403"/>
      <c r="E33" s="374" t="s">
        <v>182</v>
      </c>
      <c r="F33" s="374"/>
      <c r="G33" s="374"/>
      <c r="H33" s="374"/>
      <c r="I33" s="374"/>
      <c r="J33" s="374"/>
      <c r="K33" s="374"/>
      <c r="L33" s="374"/>
      <c r="M33" s="374"/>
      <c r="N33" s="374"/>
      <c r="O33" s="374"/>
      <c r="P33" s="374"/>
      <c r="Q33" s="374"/>
      <c r="R33" s="374"/>
      <c r="S33" s="374"/>
      <c r="T33" s="167"/>
      <c r="U33" s="403" t="s">
        <v>181</v>
      </c>
      <c r="V33" s="403"/>
      <c r="W33" s="374" t="s">
        <v>182</v>
      </c>
      <c r="X33" s="374"/>
      <c r="Y33" s="374"/>
      <c r="Z33" s="374"/>
      <c r="AA33" s="374"/>
      <c r="AB33" s="374"/>
      <c r="AC33" s="374"/>
      <c r="AD33" s="374"/>
      <c r="AE33" s="374"/>
      <c r="AF33" s="374"/>
      <c r="AG33" s="374"/>
      <c r="AH33" s="374"/>
      <c r="AI33" s="374"/>
      <c r="AJ33" s="374"/>
      <c r="AK33" s="374"/>
      <c r="AL33" s="167"/>
      <c r="AM33" s="403" t="s">
        <v>181</v>
      </c>
      <c r="AN33" s="403"/>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3" t="s">
        <v>183</v>
      </c>
      <c r="BX33" s="403"/>
      <c r="BY33" s="374" t="s">
        <v>185</v>
      </c>
      <c r="BZ33" s="374"/>
      <c r="CA33" s="374"/>
      <c r="CB33" s="374"/>
      <c r="CC33" s="374"/>
      <c r="CD33" s="374"/>
      <c r="CE33" s="374"/>
      <c r="CF33" s="374"/>
      <c r="CG33" s="374"/>
      <c r="CH33" s="374"/>
      <c r="CI33" s="374"/>
      <c r="CJ33" s="374"/>
      <c r="CK33" s="374"/>
      <c r="CL33" s="374"/>
      <c r="CM33" s="374"/>
      <c r="CN33" s="167"/>
      <c r="CO33" s="403" t="s">
        <v>181</v>
      </c>
      <c r="CP33" s="403"/>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t="str">
        <f>IF(BY34="","",MAX(C34:D43,U34:V43,AM34:AN43,BE34:BF43)+1)</f>
        <v/>
      </c>
      <c r="BX34" s="564"/>
      <c r="BY34" s="565" t="str">
        <f>IF('各会計、関係団体の財政状況及び健全化判断比率'!B68="","",'各会計、関係団体の財政状況及び健全化判断比率'!B68)</f>
        <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国民健康保険特別会計(直診勘定）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t="str">
        <f t="shared" ref="BW35:BW43" si="2">IF(BY35="","",BW34+1)</f>
        <v/>
      </c>
      <c r="BX35" s="564"/>
      <c r="BY35" s="565" t="str">
        <f>IF('各会計、関係団体の財政状況及び健全化判断比率'!B69="","",'各会計、関係団体の財政状況及び健全化判断比率'!B69)</f>
        <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7" t="s">
        <v>24</v>
      </c>
      <c r="C41" s="1168"/>
      <c r="D41" s="81"/>
      <c r="E41" s="1173" t="s">
        <v>25</v>
      </c>
      <c r="F41" s="1173"/>
      <c r="G41" s="1173"/>
      <c r="H41" s="1174"/>
      <c r="I41" s="82">
        <v>3856</v>
      </c>
      <c r="J41" s="83">
        <v>3360</v>
      </c>
      <c r="K41" s="83">
        <v>2931</v>
      </c>
      <c r="L41" s="83">
        <v>2804</v>
      </c>
      <c r="M41" s="84">
        <v>2543</v>
      </c>
    </row>
    <row r="42" spans="2:13" ht="27.75" customHeight="1">
      <c r="B42" s="1169"/>
      <c r="C42" s="1170"/>
      <c r="D42" s="85"/>
      <c r="E42" s="1175" t="s">
        <v>26</v>
      </c>
      <c r="F42" s="1175"/>
      <c r="G42" s="1175"/>
      <c r="H42" s="1176"/>
      <c r="I42" s="86" t="s">
        <v>482</v>
      </c>
      <c r="J42" s="87" t="s">
        <v>482</v>
      </c>
      <c r="K42" s="87" t="s">
        <v>482</v>
      </c>
      <c r="L42" s="87">
        <v>3</v>
      </c>
      <c r="M42" s="88" t="s">
        <v>482</v>
      </c>
    </row>
    <row r="43" spans="2:13" ht="27.75" customHeight="1">
      <c r="B43" s="1169"/>
      <c r="C43" s="1170"/>
      <c r="D43" s="85"/>
      <c r="E43" s="1175" t="s">
        <v>27</v>
      </c>
      <c r="F43" s="1175"/>
      <c r="G43" s="1175"/>
      <c r="H43" s="1176"/>
      <c r="I43" s="86">
        <v>146</v>
      </c>
      <c r="J43" s="87">
        <v>158</v>
      </c>
      <c r="K43" s="87">
        <v>166</v>
      </c>
      <c r="L43" s="87">
        <v>254</v>
      </c>
      <c r="M43" s="88">
        <v>292</v>
      </c>
    </row>
    <row r="44" spans="2:13" ht="27.75" customHeight="1">
      <c r="B44" s="1169"/>
      <c r="C44" s="1170"/>
      <c r="D44" s="85"/>
      <c r="E44" s="1175" t="s">
        <v>28</v>
      </c>
      <c r="F44" s="1175"/>
      <c r="G44" s="1175"/>
      <c r="H44" s="1176"/>
      <c r="I44" s="86">
        <v>6</v>
      </c>
      <c r="J44" s="87">
        <v>6</v>
      </c>
      <c r="K44" s="87">
        <v>5</v>
      </c>
      <c r="L44" s="87">
        <v>5</v>
      </c>
      <c r="M44" s="88">
        <v>5</v>
      </c>
    </row>
    <row r="45" spans="2:13" ht="27.75" customHeight="1">
      <c r="B45" s="1169"/>
      <c r="C45" s="1170"/>
      <c r="D45" s="85"/>
      <c r="E45" s="1175" t="s">
        <v>29</v>
      </c>
      <c r="F45" s="1175"/>
      <c r="G45" s="1175"/>
      <c r="H45" s="1176"/>
      <c r="I45" s="86">
        <v>569</v>
      </c>
      <c r="J45" s="87">
        <v>554</v>
      </c>
      <c r="K45" s="87">
        <v>577</v>
      </c>
      <c r="L45" s="87">
        <v>571</v>
      </c>
      <c r="M45" s="88">
        <v>268</v>
      </c>
    </row>
    <row r="46" spans="2:13" ht="27.75" customHeight="1">
      <c r="B46" s="1169"/>
      <c r="C46" s="1170"/>
      <c r="D46" s="85"/>
      <c r="E46" s="1175" t="s">
        <v>30</v>
      </c>
      <c r="F46" s="1175"/>
      <c r="G46" s="1175"/>
      <c r="H46" s="1176"/>
      <c r="I46" s="86" t="s">
        <v>482</v>
      </c>
      <c r="J46" s="87" t="s">
        <v>482</v>
      </c>
      <c r="K46" s="87" t="s">
        <v>482</v>
      </c>
      <c r="L46" s="87" t="s">
        <v>482</v>
      </c>
      <c r="M46" s="88" t="s">
        <v>482</v>
      </c>
    </row>
    <row r="47" spans="2:13" ht="27.75" customHeight="1">
      <c r="B47" s="1169"/>
      <c r="C47" s="1170"/>
      <c r="D47" s="85"/>
      <c r="E47" s="1175" t="s">
        <v>31</v>
      </c>
      <c r="F47" s="1175"/>
      <c r="G47" s="1175"/>
      <c r="H47" s="1176"/>
      <c r="I47" s="86" t="s">
        <v>482</v>
      </c>
      <c r="J47" s="87" t="s">
        <v>482</v>
      </c>
      <c r="K47" s="87" t="s">
        <v>482</v>
      </c>
      <c r="L47" s="87" t="s">
        <v>482</v>
      </c>
      <c r="M47" s="88" t="s">
        <v>482</v>
      </c>
    </row>
    <row r="48" spans="2:13" ht="27.75" customHeight="1">
      <c r="B48" s="1171"/>
      <c r="C48" s="1172"/>
      <c r="D48" s="85"/>
      <c r="E48" s="1175" t="s">
        <v>32</v>
      </c>
      <c r="F48" s="1175"/>
      <c r="G48" s="1175"/>
      <c r="H48" s="1176"/>
      <c r="I48" s="86" t="s">
        <v>482</v>
      </c>
      <c r="J48" s="87" t="s">
        <v>482</v>
      </c>
      <c r="K48" s="87" t="s">
        <v>482</v>
      </c>
      <c r="L48" s="87" t="s">
        <v>482</v>
      </c>
      <c r="M48" s="88" t="s">
        <v>482</v>
      </c>
    </row>
    <row r="49" spans="2:13" ht="27.75" customHeight="1">
      <c r="B49" s="1177" t="s">
        <v>33</v>
      </c>
      <c r="C49" s="1178"/>
      <c r="D49" s="89"/>
      <c r="E49" s="1175" t="s">
        <v>34</v>
      </c>
      <c r="F49" s="1175"/>
      <c r="G49" s="1175"/>
      <c r="H49" s="1176"/>
      <c r="I49" s="86">
        <v>984</v>
      </c>
      <c r="J49" s="87">
        <v>1062</v>
      </c>
      <c r="K49" s="87">
        <v>1221</v>
      </c>
      <c r="L49" s="87">
        <v>1357</v>
      </c>
      <c r="M49" s="88">
        <v>1325</v>
      </c>
    </row>
    <row r="50" spans="2:13" ht="27.75" customHeight="1">
      <c r="B50" s="1169"/>
      <c r="C50" s="1170"/>
      <c r="D50" s="85"/>
      <c r="E50" s="1175" t="s">
        <v>35</v>
      </c>
      <c r="F50" s="1175"/>
      <c r="G50" s="1175"/>
      <c r="H50" s="1176"/>
      <c r="I50" s="86">
        <v>100</v>
      </c>
      <c r="J50" s="87">
        <v>60</v>
      </c>
      <c r="K50" s="87">
        <v>33</v>
      </c>
      <c r="L50" s="87">
        <v>19</v>
      </c>
      <c r="M50" s="88">
        <v>14</v>
      </c>
    </row>
    <row r="51" spans="2:13" ht="27.75" customHeight="1">
      <c r="B51" s="1171"/>
      <c r="C51" s="1172"/>
      <c r="D51" s="85"/>
      <c r="E51" s="1175" t="s">
        <v>36</v>
      </c>
      <c r="F51" s="1175"/>
      <c r="G51" s="1175"/>
      <c r="H51" s="1176"/>
      <c r="I51" s="86">
        <v>2787</v>
      </c>
      <c r="J51" s="87">
        <v>2534</v>
      </c>
      <c r="K51" s="87">
        <v>2292</v>
      </c>
      <c r="L51" s="87">
        <v>2217</v>
      </c>
      <c r="M51" s="88">
        <v>2258</v>
      </c>
    </row>
    <row r="52" spans="2:13" ht="27.75" customHeight="1" thickBot="1">
      <c r="B52" s="1179" t="s">
        <v>37</v>
      </c>
      <c r="C52" s="1180"/>
      <c r="D52" s="90"/>
      <c r="E52" s="1181" t="s">
        <v>38</v>
      </c>
      <c r="F52" s="1181"/>
      <c r="G52" s="1181"/>
      <c r="H52" s="1182"/>
      <c r="I52" s="91">
        <v>707</v>
      </c>
      <c r="J52" s="92">
        <v>422</v>
      </c>
      <c r="K52" s="92">
        <v>133</v>
      </c>
      <c r="L52" s="92">
        <v>44</v>
      </c>
      <c r="M52" s="93">
        <v>-489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113445</v>
      </c>
      <c r="E3" s="116"/>
      <c r="F3" s="117">
        <v>291917</v>
      </c>
      <c r="G3" s="118"/>
      <c r="H3" s="119"/>
    </row>
    <row r="4" spans="1:8">
      <c r="A4" s="120"/>
      <c r="B4" s="121"/>
      <c r="C4" s="122"/>
      <c r="D4" s="123">
        <v>101678</v>
      </c>
      <c r="E4" s="124"/>
      <c r="F4" s="125">
        <v>163714</v>
      </c>
      <c r="G4" s="126"/>
      <c r="H4" s="127"/>
    </row>
    <row r="5" spans="1:8">
      <c r="A5" s="108" t="s">
        <v>516</v>
      </c>
      <c r="B5" s="113"/>
      <c r="C5" s="114"/>
      <c r="D5" s="115">
        <v>102415</v>
      </c>
      <c r="E5" s="116"/>
      <c r="F5" s="117">
        <v>325581</v>
      </c>
      <c r="G5" s="118"/>
      <c r="H5" s="119"/>
    </row>
    <row r="6" spans="1:8">
      <c r="A6" s="120"/>
      <c r="B6" s="121"/>
      <c r="C6" s="122"/>
      <c r="D6" s="123">
        <v>85582</v>
      </c>
      <c r="E6" s="124"/>
      <c r="F6" s="125">
        <v>165116</v>
      </c>
      <c r="G6" s="126"/>
      <c r="H6" s="127"/>
    </row>
    <row r="7" spans="1:8">
      <c r="A7" s="108" t="s">
        <v>517</v>
      </c>
      <c r="B7" s="113"/>
      <c r="C7" s="114"/>
      <c r="D7" s="115">
        <v>117019</v>
      </c>
      <c r="E7" s="116"/>
      <c r="F7" s="117">
        <v>203567</v>
      </c>
      <c r="G7" s="118"/>
      <c r="H7" s="119"/>
    </row>
    <row r="8" spans="1:8">
      <c r="A8" s="120"/>
      <c r="B8" s="121"/>
      <c r="C8" s="122"/>
      <c r="D8" s="123">
        <v>98008</v>
      </c>
      <c r="E8" s="124"/>
      <c r="F8" s="125">
        <v>121137</v>
      </c>
      <c r="G8" s="126"/>
      <c r="H8" s="127"/>
    </row>
    <row r="9" spans="1:8">
      <c r="A9" s="108" t="s">
        <v>518</v>
      </c>
      <c r="B9" s="113"/>
      <c r="C9" s="114"/>
      <c r="D9" s="115">
        <v>261282</v>
      </c>
      <c r="E9" s="116"/>
      <c r="F9" s="117">
        <v>185018</v>
      </c>
      <c r="G9" s="118"/>
      <c r="H9" s="119"/>
    </row>
    <row r="10" spans="1:8">
      <c r="A10" s="120"/>
      <c r="B10" s="121"/>
      <c r="C10" s="122"/>
      <c r="D10" s="123">
        <v>69615</v>
      </c>
      <c r="E10" s="124"/>
      <c r="F10" s="125">
        <v>95064</v>
      </c>
      <c r="G10" s="126"/>
      <c r="H10" s="127"/>
    </row>
    <row r="11" spans="1:8">
      <c r="A11" s="108" t="s">
        <v>519</v>
      </c>
      <c r="B11" s="113"/>
      <c r="C11" s="114"/>
      <c r="D11" s="115">
        <v>342252</v>
      </c>
      <c r="E11" s="116"/>
      <c r="F11" s="117">
        <v>238802</v>
      </c>
      <c r="G11" s="118"/>
      <c r="H11" s="119"/>
    </row>
    <row r="12" spans="1:8">
      <c r="A12" s="120"/>
      <c r="B12" s="121"/>
      <c r="C12" s="128"/>
      <c r="D12" s="123">
        <v>150723</v>
      </c>
      <c r="E12" s="124"/>
      <c r="F12" s="125">
        <v>128562</v>
      </c>
      <c r="G12" s="126"/>
      <c r="H12" s="127"/>
    </row>
    <row r="13" spans="1:8">
      <c r="A13" s="108"/>
      <c r="B13" s="113"/>
      <c r="C13" s="129"/>
      <c r="D13" s="130">
        <v>187283</v>
      </c>
      <c r="E13" s="131"/>
      <c r="F13" s="132">
        <v>248977</v>
      </c>
      <c r="G13" s="133"/>
      <c r="H13" s="119"/>
    </row>
    <row r="14" spans="1:8">
      <c r="A14" s="120"/>
      <c r="B14" s="121"/>
      <c r="C14" s="122"/>
      <c r="D14" s="123">
        <v>101121</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14.05</v>
      </c>
      <c r="C19" s="134">
        <f>ROUND(VALUE(SUBSTITUTE(実質収支比率等に係る経年分析!G$48,"▲","-")),2)</f>
        <v>23.21</v>
      </c>
      <c r="D19" s="134">
        <f>ROUND(VALUE(SUBSTITUTE(実質収支比率等に係る経年分析!H$48,"▲","-")),2)</f>
        <v>11.24</v>
      </c>
      <c r="E19" s="134">
        <f>ROUND(VALUE(SUBSTITUTE(実質収支比率等に係る経年分析!I$48,"▲","-")),2)</f>
        <v>9.73</v>
      </c>
      <c r="F19" s="134">
        <f>ROUND(VALUE(SUBSTITUTE(実質収支比率等に係る経年分析!J$48,"▲","-")),2)</f>
        <v>6.25</v>
      </c>
    </row>
    <row r="20" spans="1:11">
      <c r="A20" s="134" t="s">
        <v>43</v>
      </c>
      <c r="B20" s="134">
        <f>ROUND(VALUE(SUBSTITUTE(実質収支比率等に係る経年分析!F$47,"▲","-")),2)</f>
        <v>34.31</v>
      </c>
      <c r="C20" s="134">
        <f>ROUND(VALUE(SUBSTITUTE(実質収支比率等に係る経年分析!G$47,"▲","-")),2)</f>
        <v>38.07</v>
      </c>
      <c r="D20" s="134">
        <f>ROUND(VALUE(SUBSTITUTE(実質収支比率等に係る経年分析!H$47,"▲","-")),2)</f>
        <v>50.05</v>
      </c>
      <c r="E20" s="134">
        <f>ROUND(VALUE(SUBSTITUTE(実質収支比率等に係る経年分析!I$47,"▲","-")),2)</f>
        <v>52.52</v>
      </c>
      <c r="F20" s="134">
        <f>ROUND(VALUE(SUBSTITUTE(実質収支比率等に係る経年分析!J$47,"▲","-")),2)</f>
        <v>53.7</v>
      </c>
    </row>
    <row r="21" spans="1:11">
      <c r="A21" s="134" t="s">
        <v>44</v>
      </c>
      <c r="B21" s="134">
        <f>IF(ISNUMBER(VALUE(SUBSTITUTE(実質収支比率等に係る経年分析!F$49,"▲","-"))),ROUND(VALUE(SUBSTITUTE(実質収支比率等に係る経年分析!F$49,"▲","-")),2),NA())</f>
        <v>4.16</v>
      </c>
      <c r="C21" s="134">
        <f>IF(ISNUMBER(VALUE(SUBSTITUTE(実質収支比率等に係る経年分析!G$49,"▲","-"))),ROUND(VALUE(SUBSTITUTE(実質収支比率等に係る経年分析!G$49,"▲","-")),2),NA())</f>
        <v>19.100000000000001</v>
      </c>
      <c r="D21" s="134">
        <f>IF(ISNUMBER(VALUE(SUBSTITUTE(実質収支比率等に係る経年分析!H$49,"▲","-"))),ROUND(VALUE(SUBSTITUTE(実質収支比率等に係る経年分析!H$49,"▲","-")),2),NA())</f>
        <v>2.2599999999999998</v>
      </c>
      <c r="E21" s="134">
        <f>IF(ISNUMBER(VALUE(SUBSTITUTE(実質収支比率等に係る経年分析!I$49,"▲","-"))),ROUND(VALUE(SUBSTITUTE(実質収支比率等に係る経年分析!I$49,"▲","-")),2),NA())</f>
        <v>1.6</v>
      </c>
      <c r="F21" s="134">
        <f>IF(ISNUMBER(VALUE(SUBSTITUTE(実質収支比率等に係る経年分析!J$49,"▲","-"))),ROUND(VALUE(SUBSTITUTE(実質収支比率等に係る経年分析!J$49,"▲","-")),2),NA())</f>
        <v>7.61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1.93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22.56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19.14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15.26</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0.57999999999999996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0.36</v>
      </c>
      <c r="J34" s="135">
        <f>IF(ROUND(VALUE(SUBSTITUTE(連結実質赤字比率に係る赤字・黒字の構成分析!J$36,"▲", "-")), 2) &lt; 0, ABS(ROUND(VALUE(SUBSTITUTE(連結実質赤字比率に係る赤字・黒字の構成分析!J$36,"▲", "-")), 2)), NA())</f>
        <v>0.04</v>
      </c>
      <c r="K34" s="135" t="e">
        <f>IF(ROUND(VALUE(SUBSTITUTE(連結実質赤字比率に係る赤字・黒字の構成分析!J$36,"▲", "-")), 2) &gt;= 0, ABS(ROUND(VALUE(SUBSTITUTE(連結実質赤字比率に係る赤字・黒字の構成分析!J$36,"▲", "-")), 2)), NA())</f>
        <v>#N/A</v>
      </c>
    </row>
    <row r="35" spans="1:16">
      <c r="A35" s="135" t="str">
        <f>IF(連結実質赤字比率に係る赤字・黒字の構成分析!C$35="",NA(),連結実質赤字比率に係る赤字・黒字の構成分析!C$35)</f>
        <v>国民健康保険特別会計(直診勘定）</v>
      </c>
      <c r="B35" s="135">
        <f>IF(ROUND(VALUE(SUBSTITUTE(連結実質赤字比率に係る赤字・黒字の構成分析!F$35,"▲", "-")), 2) &lt; 0, ABS(ROUND(VALUE(SUBSTITUTE(連結実質赤字比率に係る赤字・黒字の構成分析!F$35,"▲", "-")), 2)), NA())</f>
        <v>4.13</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3.32</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2.8</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2.31</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1.78</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8.51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8.34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9.0399999999999991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9.41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9.02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467</v>
      </c>
      <c r="E42" s="136"/>
      <c r="F42" s="136"/>
      <c r="G42" s="136">
        <f>'実質公債費比率（分子）の構造'!L$52</f>
        <v>438</v>
      </c>
      <c r="H42" s="136"/>
      <c r="I42" s="136"/>
      <c r="J42" s="136">
        <f>'実質公債費比率（分子）の構造'!M$52</f>
        <v>408</v>
      </c>
      <c r="K42" s="136"/>
      <c r="L42" s="136"/>
      <c r="M42" s="136">
        <f>'実質公債費比率（分子）の構造'!N$52</f>
        <v>382</v>
      </c>
      <c r="N42" s="136"/>
      <c r="O42" s="136"/>
      <c r="P42" s="136">
        <f>'実質公債費比率（分子）の構造'!O$52</f>
        <v>360</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1</v>
      </c>
      <c r="O45" s="136"/>
      <c r="P45" s="136"/>
    </row>
    <row r="46" spans="1:16">
      <c r="A46" s="136" t="s">
        <v>55</v>
      </c>
      <c r="B46" s="136">
        <f>'実質公債費比率（分子）の構造'!K$48</f>
        <v>28</v>
      </c>
      <c r="C46" s="136"/>
      <c r="D46" s="136"/>
      <c r="E46" s="136">
        <f>'実質公債費比率（分子）の構造'!L$48</f>
        <v>31</v>
      </c>
      <c r="F46" s="136"/>
      <c r="G46" s="136"/>
      <c r="H46" s="136">
        <f>'実質公債費比率（分子）の構造'!M$48</f>
        <v>33</v>
      </c>
      <c r="I46" s="136"/>
      <c r="J46" s="136"/>
      <c r="K46" s="136">
        <f>'実質公債費比率（分子）の構造'!N$48</f>
        <v>28</v>
      </c>
      <c r="L46" s="136"/>
      <c r="M46" s="136"/>
      <c r="N46" s="136">
        <f>'実質公債費比率（分子）の構造'!O$48</f>
        <v>16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635</v>
      </c>
      <c r="C49" s="136"/>
      <c r="D49" s="136"/>
      <c r="E49" s="136">
        <f>'実質公債費比率（分子）の構造'!L$45</f>
        <v>611</v>
      </c>
      <c r="F49" s="136"/>
      <c r="G49" s="136"/>
      <c r="H49" s="136">
        <f>'実質公債費比率（分子）の構造'!M$45</f>
        <v>540</v>
      </c>
      <c r="I49" s="136"/>
      <c r="J49" s="136"/>
      <c r="K49" s="136">
        <f>'実質公債費比率（分子）の構造'!N$45</f>
        <v>472</v>
      </c>
      <c r="L49" s="136"/>
      <c r="M49" s="136"/>
      <c r="N49" s="136">
        <f>'実質公債費比率（分子）の構造'!O$45</f>
        <v>461</v>
      </c>
      <c r="O49" s="136"/>
      <c r="P49" s="136"/>
    </row>
    <row r="50" spans="1:16">
      <c r="A50" s="136" t="s">
        <v>59</v>
      </c>
      <c r="B50" s="136" t="e">
        <f>NA()</f>
        <v>#N/A</v>
      </c>
      <c r="C50" s="136">
        <f>IF(ISNUMBER('実質公債費比率（分子）の構造'!K$53),'実質公債費比率（分子）の構造'!K$53,NA())</f>
        <v>205</v>
      </c>
      <c r="D50" s="136" t="e">
        <f>NA()</f>
        <v>#N/A</v>
      </c>
      <c r="E50" s="136" t="e">
        <f>NA()</f>
        <v>#N/A</v>
      </c>
      <c r="F50" s="136">
        <f>IF(ISNUMBER('実質公債費比率（分子）の構造'!L$53),'実質公債費比率（分子）の構造'!L$53,NA())</f>
        <v>206</v>
      </c>
      <c r="G50" s="136" t="e">
        <f>NA()</f>
        <v>#N/A</v>
      </c>
      <c r="H50" s="136" t="e">
        <f>NA()</f>
        <v>#N/A</v>
      </c>
      <c r="I50" s="136">
        <f>IF(ISNUMBER('実質公債費比率（分子）の構造'!M$53),'実質公債費比率（分子）の構造'!M$53,NA())</f>
        <v>167</v>
      </c>
      <c r="J50" s="136" t="e">
        <f>NA()</f>
        <v>#N/A</v>
      </c>
      <c r="K50" s="136" t="e">
        <f>NA()</f>
        <v>#N/A</v>
      </c>
      <c r="L50" s="136">
        <f>IF(ISNUMBER('実質公債費比率（分子）の構造'!N$53),'実質公債費比率（分子）の構造'!N$53,NA())</f>
        <v>120</v>
      </c>
      <c r="M50" s="136" t="e">
        <f>NA()</f>
        <v>#N/A</v>
      </c>
      <c r="N50" s="136" t="e">
        <f>NA()</f>
        <v>#N/A</v>
      </c>
      <c r="O50" s="136">
        <f>IF(ISNUMBER('実質公債費比率（分子）の構造'!O$53),'実質公債費比率（分子）の構造'!O$53,NA())</f>
        <v>119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2787</v>
      </c>
      <c r="E56" s="135"/>
      <c r="F56" s="135"/>
      <c r="G56" s="135">
        <f>'将来負担比率（分子）の構造'!J$51</f>
        <v>2534</v>
      </c>
      <c r="H56" s="135"/>
      <c r="I56" s="135"/>
      <c r="J56" s="135">
        <f>'将来負担比率（分子）の構造'!K$51</f>
        <v>2292</v>
      </c>
      <c r="K56" s="135"/>
      <c r="L56" s="135"/>
      <c r="M56" s="135">
        <f>'将来負担比率（分子）の構造'!L$51</f>
        <v>2217</v>
      </c>
      <c r="N56" s="135"/>
      <c r="O56" s="135"/>
      <c r="P56" s="135">
        <f>'将来負担比率（分子）の構造'!M$51</f>
        <v>2258</v>
      </c>
    </row>
    <row r="57" spans="1:16">
      <c r="A57" s="135" t="s">
        <v>35</v>
      </c>
      <c r="B57" s="135"/>
      <c r="C57" s="135"/>
      <c r="D57" s="135">
        <f>'将来負担比率（分子）の構造'!I$50</f>
        <v>100</v>
      </c>
      <c r="E57" s="135"/>
      <c r="F57" s="135"/>
      <c r="G57" s="135">
        <f>'将来負担比率（分子）の構造'!J$50</f>
        <v>60</v>
      </c>
      <c r="H57" s="135"/>
      <c r="I57" s="135"/>
      <c r="J57" s="135">
        <f>'将来負担比率（分子）の構造'!K$50</f>
        <v>33</v>
      </c>
      <c r="K57" s="135"/>
      <c r="L57" s="135"/>
      <c r="M57" s="135">
        <f>'将来負担比率（分子）の構造'!L$50</f>
        <v>19</v>
      </c>
      <c r="N57" s="135"/>
      <c r="O57" s="135"/>
      <c r="P57" s="135">
        <f>'将来負担比率（分子）の構造'!M$50</f>
        <v>14</v>
      </c>
    </row>
    <row r="58" spans="1:16">
      <c r="A58" s="135" t="s">
        <v>34</v>
      </c>
      <c r="B58" s="135"/>
      <c r="C58" s="135"/>
      <c r="D58" s="135">
        <f>'将来負担比率（分子）の構造'!I$49</f>
        <v>984</v>
      </c>
      <c r="E58" s="135"/>
      <c r="F58" s="135"/>
      <c r="G58" s="135">
        <f>'将来負担比率（分子）の構造'!J$49</f>
        <v>1062</v>
      </c>
      <c r="H58" s="135"/>
      <c r="I58" s="135"/>
      <c r="J58" s="135">
        <f>'将来負担比率（分子）の構造'!K$49</f>
        <v>1221</v>
      </c>
      <c r="K58" s="135"/>
      <c r="L58" s="135"/>
      <c r="M58" s="135">
        <f>'将来負担比率（分子）の構造'!L$49</f>
        <v>1357</v>
      </c>
      <c r="N58" s="135"/>
      <c r="O58" s="135"/>
      <c r="P58" s="135">
        <f>'将来負担比率（分子）の構造'!M$49</f>
        <v>1325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569</v>
      </c>
      <c r="C62" s="135"/>
      <c r="D62" s="135"/>
      <c r="E62" s="135">
        <f>'将来負担比率（分子）の構造'!J$45</f>
        <v>554</v>
      </c>
      <c r="F62" s="135"/>
      <c r="G62" s="135"/>
      <c r="H62" s="135">
        <f>'将来負担比率（分子）の構造'!K$45</f>
        <v>577</v>
      </c>
      <c r="I62" s="135"/>
      <c r="J62" s="135"/>
      <c r="K62" s="135">
        <f>'将来負担比率（分子）の構造'!L$45</f>
        <v>571</v>
      </c>
      <c r="L62" s="135"/>
      <c r="M62" s="135"/>
      <c r="N62" s="135">
        <f>'将来負担比率（分子）の構造'!M$45</f>
        <v>268</v>
      </c>
      <c r="O62" s="135"/>
      <c r="P62" s="135"/>
    </row>
    <row r="63" spans="1:16">
      <c r="A63" s="135" t="s">
        <v>28</v>
      </c>
      <c r="B63" s="135">
        <f>'将来負担比率（分子）の構造'!I$44</f>
        <v>6</v>
      </c>
      <c r="C63" s="135"/>
      <c r="D63" s="135"/>
      <c r="E63" s="135">
        <f>'将来負担比率（分子）の構造'!J$44</f>
        <v>6</v>
      </c>
      <c r="F63" s="135"/>
      <c r="G63" s="135"/>
      <c r="H63" s="135">
        <f>'将来負担比率（分子）の構造'!K$44</f>
        <v>5</v>
      </c>
      <c r="I63" s="135"/>
      <c r="J63" s="135"/>
      <c r="K63" s="135">
        <f>'将来負担比率（分子）の構造'!L$44</f>
        <v>5</v>
      </c>
      <c r="L63" s="135"/>
      <c r="M63" s="135"/>
      <c r="N63" s="135">
        <f>'将来負担比率（分子）の構造'!M$44</f>
        <v>5</v>
      </c>
      <c r="O63" s="135"/>
      <c r="P63" s="135"/>
    </row>
    <row r="64" spans="1:16">
      <c r="A64" s="135" t="s">
        <v>27</v>
      </c>
      <c r="B64" s="135">
        <f>'将来負担比率（分子）の構造'!I$43</f>
        <v>146</v>
      </c>
      <c r="C64" s="135"/>
      <c r="D64" s="135"/>
      <c r="E64" s="135">
        <f>'将来負担比率（分子）の構造'!J$43</f>
        <v>158</v>
      </c>
      <c r="F64" s="135"/>
      <c r="G64" s="135"/>
      <c r="H64" s="135">
        <f>'将来負担比率（分子）の構造'!K$43</f>
        <v>166</v>
      </c>
      <c r="I64" s="135"/>
      <c r="J64" s="135"/>
      <c r="K64" s="135">
        <f>'将来負担比率（分子）の構造'!L$43</f>
        <v>254</v>
      </c>
      <c r="L64" s="135"/>
      <c r="M64" s="135"/>
      <c r="N64" s="135">
        <f>'将来負担比率（分子）の構造'!M$43</f>
        <v>292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3</v>
      </c>
      <c r="L65" s="135"/>
      <c r="M65" s="135"/>
      <c r="N65" s="135" t="str">
        <f>'将来負担比率（分子）の構造'!M$42</f>
        <v>-</v>
      </c>
      <c r="O65" s="135"/>
      <c r="P65" s="135"/>
    </row>
    <row r="66" spans="1:16">
      <c r="A66" s="135" t="s">
        <v>25</v>
      </c>
      <c r="B66" s="135">
        <f>'将来負担比率（分子）の構造'!I$41</f>
        <v>3856</v>
      </c>
      <c r="C66" s="135"/>
      <c r="D66" s="135"/>
      <c r="E66" s="135">
        <f>'将来負担比率（分子）の構造'!J$41</f>
        <v>3360</v>
      </c>
      <c r="F66" s="135"/>
      <c r="G66" s="135"/>
      <c r="H66" s="135">
        <f>'将来負担比率（分子）の構造'!K$41</f>
        <v>2931</v>
      </c>
      <c r="I66" s="135"/>
      <c r="J66" s="135"/>
      <c r="K66" s="135">
        <f>'将来負担比率（分子）の構造'!L$41</f>
        <v>2804</v>
      </c>
      <c r="L66" s="135"/>
      <c r="M66" s="135"/>
      <c r="N66" s="135">
        <f>'将来負担比率（分子）の構造'!M$41</f>
        <v>2543</v>
      </c>
      <c r="O66" s="135"/>
      <c r="P66" s="135"/>
    </row>
    <row r="67" spans="1:16">
      <c r="A67" s="135" t="s">
        <v>63</v>
      </c>
      <c r="B67" s="135" t="e">
        <f>NA()</f>
        <v>#N/A</v>
      </c>
      <c r="C67" s="135">
        <f>IF(ISNUMBER('将来負担比率（分子）の構造'!I$52), IF('将来負担比率（分子）の構造'!I$52 &lt; 0, 0, '将来負担比率（分子）の構造'!I$52), NA())</f>
        <v>707</v>
      </c>
      <c r="D67" s="135" t="e">
        <f>NA()</f>
        <v>#N/A</v>
      </c>
      <c r="E67" s="135" t="e">
        <f>NA()</f>
        <v>#N/A</v>
      </c>
      <c r="F67" s="135">
        <f>IF(ISNUMBER('将来負担比率（分子）の構造'!J$52), IF('将来負担比率（分子）の構造'!J$52 &lt; 0, 0, '将来負担比率（分子）の構造'!J$52), NA())</f>
        <v>422</v>
      </c>
      <c r="G67" s="135" t="e">
        <f>NA()</f>
        <v>#N/A</v>
      </c>
      <c r="H67" s="135" t="e">
        <f>NA()</f>
        <v>#N/A</v>
      </c>
      <c r="I67" s="135">
        <f>IF(ISNUMBER('将来負担比率（分子）の構造'!K$52), IF('将来負担比率（分子）の構造'!K$52 &lt; 0, 0, '将来負担比率（分子）の構造'!K$52), NA())</f>
        <v>133</v>
      </c>
      <c r="J67" s="135" t="e">
        <f>NA()</f>
        <v>#N/A</v>
      </c>
      <c r="K67" s="135" t="e">
        <f>NA()</f>
        <v>#N/A</v>
      </c>
      <c r="L67" s="135">
        <f>IF(ISNUMBER('将来負担比率（分子）の構造'!L$52), IF('将来負担比率（分子）の構造'!L$52 &lt; 0, 0, '将来負担比率（分子）の構造'!L$52), NA())</f>
        <v>44</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127087</v>
      </c>
      <c r="S5" s="581"/>
      <c r="T5" s="581"/>
      <c r="U5" s="581"/>
      <c r="V5" s="581"/>
      <c r="W5" s="581"/>
      <c r="X5" s="581"/>
      <c r="Y5" s="582"/>
      <c r="Z5" s="583">
        <v>5.0999999999999996</v>
      </c>
      <c r="AA5" s="583"/>
      <c r="AB5" s="583"/>
      <c r="AC5" s="583"/>
      <c r="AD5" s="584">
        <v>127087</v>
      </c>
      <c r="AE5" s="584"/>
      <c r="AF5" s="584"/>
      <c r="AG5" s="584"/>
      <c r="AH5" s="584"/>
      <c r="AI5" s="584"/>
      <c r="AJ5" s="584"/>
      <c r="AK5" s="584"/>
      <c r="AL5" s="585">
        <v>10.5</v>
      </c>
      <c r="AM5" s="586"/>
      <c r="AN5" s="586"/>
      <c r="AO5" s="587"/>
      <c r="AP5" s="577" t="s">
        <v>209</v>
      </c>
      <c r="AQ5" s="578"/>
      <c r="AR5" s="578"/>
      <c r="AS5" s="578"/>
      <c r="AT5" s="578"/>
      <c r="AU5" s="578"/>
      <c r="AV5" s="578"/>
      <c r="AW5" s="578"/>
      <c r="AX5" s="578"/>
      <c r="AY5" s="578"/>
      <c r="AZ5" s="578"/>
      <c r="BA5" s="578"/>
      <c r="BB5" s="578"/>
      <c r="BC5" s="578"/>
      <c r="BD5" s="578"/>
      <c r="BE5" s="578"/>
      <c r="BF5" s="579"/>
      <c r="BG5" s="591">
        <v>127087</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24045</v>
      </c>
      <c r="S6" s="592"/>
      <c r="T6" s="592"/>
      <c r="U6" s="592"/>
      <c r="V6" s="592"/>
      <c r="W6" s="592"/>
      <c r="X6" s="592"/>
      <c r="Y6" s="593"/>
      <c r="Z6" s="594">
        <v>1</v>
      </c>
      <c r="AA6" s="594"/>
      <c r="AB6" s="594"/>
      <c r="AC6" s="594"/>
      <c r="AD6" s="595">
        <v>24045</v>
      </c>
      <c r="AE6" s="595"/>
      <c r="AF6" s="595"/>
      <c r="AG6" s="595"/>
      <c r="AH6" s="595"/>
      <c r="AI6" s="595"/>
      <c r="AJ6" s="595"/>
      <c r="AK6" s="595"/>
      <c r="AL6" s="596">
        <v>2</v>
      </c>
      <c r="AM6" s="597"/>
      <c r="AN6" s="597"/>
      <c r="AO6" s="598"/>
      <c r="AP6" s="588" t="s">
        <v>215</v>
      </c>
      <c r="AQ6" s="589"/>
      <c r="AR6" s="589"/>
      <c r="AS6" s="589"/>
      <c r="AT6" s="589"/>
      <c r="AU6" s="589"/>
      <c r="AV6" s="589"/>
      <c r="AW6" s="589"/>
      <c r="AX6" s="589"/>
      <c r="AY6" s="589"/>
      <c r="AZ6" s="589"/>
      <c r="BA6" s="589"/>
      <c r="BB6" s="589"/>
      <c r="BC6" s="589"/>
      <c r="BD6" s="589"/>
      <c r="BE6" s="589"/>
      <c r="BF6" s="590"/>
      <c r="BG6" s="591">
        <v>127087</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39242</v>
      </c>
      <c r="CS6" s="592"/>
      <c r="CT6" s="592"/>
      <c r="CU6" s="592"/>
      <c r="CV6" s="592"/>
      <c r="CW6" s="592"/>
      <c r="CX6" s="592"/>
      <c r="CY6" s="593"/>
      <c r="CZ6" s="594">
        <v>1.6</v>
      </c>
      <c r="DA6" s="594"/>
      <c r="DB6" s="594"/>
      <c r="DC6" s="594"/>
      <c r="DD6" s="600" t="s">
        <v>210</v>
      </c>
      <c r="DE6" s="592"/>
      <c r="DF6" s="592"/>
      <c r="DG6" s="592"/>
      <c r="DH6" s="592"/>
      <c r="DI6" s="592"/>
      <c r="DJ6" s="592"/>
      <c r="DK6" s="592"/>
      <c r="DL6" s="592"/>
      <c r="DM6" s="592"/>
      <c r="DN6" s="592"/>
      <c r="DO6" s="592"/>
      <c r="DP6" s="593"/>
      <c r="DQ6" s="600">
        <v>39242</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509</v>
      </c>
      <c r="S7" s="592"/>
      <c r="T7" s="592"/>
      <c r="U7" s="592"/>
      <c r="V7" s="592"/>
      <c r="W7" s="592"/>
      <c r="X7" s="592"/>
      <c r="Y7" s="593"/>
      <c r="Z7" s="594">
        <v>0</v>
      </c>
      <c r="AA7" s="594"/>
      <c r="AB7" s="594"/>
      <c r="AC7" s="594"/>
      <c r="AD7" s="595">
        <v>509</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56420</v>
      </c>
      <c r="BH7" s="592"/>
      <c r="BI7" s="592"/>
      <c r="BJ7" s="592"/>
      <c r="BK7" s="592"/>
      <c r="BL7" s="592"/>
      <c r="BM7" s="592"/>
      <c r="BN7" s="593"/>
      <c r="BO7" s="594">
        <v>44.4</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525562</v>
      </c>
      <c r="CS7" s="592"/>
      <c r="CT7" s="592"/>
      <c r="CU7" s="592"/>
      <c r="CV7" s="592"/>
      <c r="CW7" s="592"/>
      <c r="CX7" s="592"/>
      <c r="CY7" s="593"/>
      <c r="CZ7" s="594">
        <v>22.1</v>
      </c>
      <c r="DA7" s="594"/>
      <c r="DB7" s="594"/>
      <c r="DC7" s="594"/>
      <c r="DD7" s="600">
        <v>157409</v>
      </c>
      <c r="DE7" s="592"/>
      <c r="DF7" s="592"/>
      <c r="DG7" s="592"/>
      <c r="DH7" s="592"/>
      <c r="DI7" s="592"/>
      <c r="DJ7" s="592"/>
      <c r="DK7" s="592"/>
      <c r="DL7" s="592"/>
      <c r="DM7" s="592"/>
      <c r="DN7" s="592"/>
      <c r="DO7" s="592"/>
      <c r="DP7" s="593"/>
      <c r="DQ7" s="600">
        <v>345648</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1059</v>
      </c>
      <c r="S8" s="592"/>
      <c r="T8" s="592"/>
      <c r="U8" s="592"/>
      <c r="V8" s="592"/>
      <c r="W8" s="592"/>
      <c r="X8" s="592"/>
      <c r="Y8" s="593"/>
      <c r="Z8" s="594">
        <v>0</v>
      </c>
      <c r="AA8" s="594"/>
      <c r="AB8" s="594"/>
      <c r="AC8" s="594"/>
      <c r="AD8" s="595">
        <v>1059</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2095</v>
      </c>
      <c r="BH8" s="592"/>
      <c r="BI8" s="592"/>
      <c r="BJ8" s="592"/>
      <c r="BK8" s="592"/>
      <c r="BL8" s="592"/>
      <c r="BM8" s="592"/>
      <c r="BN8" s="593"/>
      <c r="BO8" s="594">
        <v>1.6</v>
      </c>
      <c r="BP8" s="594"/>
      <c r="BQ8" s="594"/>
      <c r="BR8" s="594"/>
      <c r="BS8" s="600" t="s">
        <v>114</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338101</v>
      </c>
      <c r="CS8" s="592"/>
      <c r="CT8" s="592"/>
      <c r="CU8" s="592"/>
      <c r="CV8" s="592"/>
      <c r="CW8" s="592"/>
      <c r="CX8" s="592"/>
      <c r="CY8" s="593"/>
      <c r="CZ8" s="594">
        <v>14.2</v>
      </c>
      <c r="DA8" s="594"/>
      <c r="DB8" s="594"/>
      <c r="DC8" s="594"/>
      <c r="DD8" s="600">
        <v>15133</v>
      </c>
      <c r="DE8" s="592"/>
      <c r="DF8" s="592"/>
      <c r="DG8" s="592"/>
      <c r="DH8" s="592"/>
      <c r="DI8" s="592"/>
      <c r="DJ8" s="592"/>
      <c r="DK8" s="592"/>
      <c r="DL8" s="592"/>
      <c r="DM8" s="592"/>
      <c r="DN8" s="592"/>
      <c r="DO8" s="592"/>
      <c r="DP8" s="593"/>
      <c r="DQ8" s="600">
        <v>231395</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1735</v>
      </c>
      <c r="S9" s="592"/>
      <c r="T9" s="592"/>
      <c r="U9" s="592"/>
      <c r="V9" s="592"/>
      <c r="W9" s="592"/>
      <c r="X9" s="592"/>
      <c r="Y9" s="593"/>
      <c r="Z9" s="594">
        <v>0.1</v>
      </c>
      <c r="AA9" s="594"/>
      <c r="AB9" s="594"/>
      <c r="AC9" s="594"/>
      <c r="AD9" s="595">
        <v>1735</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49922</v>
      </c>
      <c r="BH9" s="592"/>
      <c r="BI9" s="592"/>
      <c r="BJ9" s="592"/>
      <c r="BK9" s="592"/>
      <c r="BL9" s="592"/>
      <c r="BM9" s="592"/>
      <c r="BN9" s="593"/>
      <c r="BO9" s="594">
        <v>39.299999999999997</v>
      </c>
      <c r="BP9" s="594"/>
      <c r="BQ9" s="594"/>
      <c r="BR9" s="594"/>
      <c r="BS9" s="600" t="s">
        <v>114</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102535</v>
      </c>
      <c r="CS9" s="592"/>
      <c r="CT9" s="592"/>
      <c r="CU9" s="592"/>
      <c r="CV9" s="592"/>
      <c r="CW9" s="592"/>
      <c r="CX9" s="592"/>
      <c r="CY9" s="593"/>
      <c r="CZ9" s="594">
        <v>4.3</v>
      </c>
      <c r="DA9" s="594"/>
      <c r="DB9" s="594"/>
      <c r="DC9" s="594"/>
      <c r="DD9" s="600">
        <v>972</v>
      </c>
      <c r="DE9" s="592"/>
      <c r="DF9" s="592"/>
      <c r="DG9" s="592"/>
      <c r="DH9" s="592"/>
      <c r="DI9" s="592"/>
      <c r="DJ9" s="592"/>
      <c r="DK9" s="592"/>
      <c r="DL9" s="592"/>
      <c r="DM9" s="592"/>
      <c r="DN9" s="592"/>
      <c r="DO9" s="592"/>
      <c r="DP9" s="593"/>
      <c r="DQ9" s="600">
        <v>93788</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15377</v>
      </c>
      <c r="S10" s="592"/>
      <c r="T10" s="592"/>
      <c r="U10" s="592"/>
      <c r="V10" s="592"/>
      <c r="W10" s="592"/>
      <c r="X10" s="592"/>
      <c r="Y10" s="593"/>
      <c r="Z10" s="594">
        <v>0.6</v>
      </c>
      <c r="AA10" s="594"/>
      <c r="AB10" s="594"/>
      <c r="AC10" s="594"/>
      <c r="AD10" s="595">
        <v>15377</v>
      </c>
      <c r="AE10" s="595"/>
      <c r="AF10" s="595"/>
      <c r="AG10" s="595"/>
      <c r="AH10" s="595"/>
      <c r="AI10" s="595"/>
      <c r="AJ10" s="595"/>
      <c r="AK10" s="595"/>
      <c r="AL10" s="596">
        <v>1.3</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3057</v>
      </c>
      <c r="BH10" s="592"/>
      <c r="BI10" s="592"/>
      <c r="BJ10" s="592"/>
      <c r="BK10" s="592"/>
      <c r="BL10" s="592"/>
      <c r="BM10" s="592"/>
      <c r="BN10" s="593"/>
      <c r="BO10" s="594">
        <v>2.4</v>
      </c>
      <c r="BP10" s="594"/>
      <c r="BQ10" s="594"/>
      <c r="BR10" s="594"/>
      <c r="BS10" s="600" t="s">
        <v>114</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2008</v>
      </c>
      <c r="CS10" s="592"/>
      <c r="CT10" s="592"/>
      <c r="CU10" s="592"/>
      <c r="CV10" s="592"/>
      <c r="CW10" s="592"/>
      <c r="CX10" s="592"/>
      <c r="CY10" s="593"/>
      <c r="CZ10" s="594">
        <v>0.1</v>
      </c>
      <c r="DA10" s="594"/>
      <c r="DB10" s="594"/>
      <c r="DC10" s="594"/>
      <c r="DD10" s="600" t="s">
        <v>114</v>
      </c>
      <c r="DE10" s="592"/>
      <c r="DF10" s="592"/>
      <c r="DG10" s="592"/>
      <c r="DH10" s="592"/>
      <c r="DI10" s="592"/>
      <c r="DJ10" s="592"/>
      <c r="DK10" s="592"/>
      <c r="DL10" s="592"/>
      <c r="DM10" s="592"/>
      <c r="DN10" s="592"/>
      <c r="DO10" s="592"/>
      <c r="DP10" s="593"/>
      <c r="DQ10" s="600">
        <v>1</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114</v>
      </c>
      <c r="S11" s="592"/>
      <c r="T11" s="592"/>
      <c r="U11" s="592"/>
      <c r="V11" s="592"/>
      <c r="W11" s="592"/>
      <c r="X11" s="592"/>
      <c r="Y11" s="593"/>
      <c r="Z11" s="594" t="s">
        <v>114</v>
      </c>
      <c r="AA11" s="594"/>
      <c r="AB11" s="594"/>
      <c r="AC11" s="594"/>
      <c r="AD11" s="595" t="s">
        <v>114</v>
      </c>
      <c r="AE11" s="595"/>
      <c r="AF11" s="595"/>
      <c r="AG11" s="595"/>
      <c r="AH11" s="595"/>
      <c r="AI11" s="595"/>
      <c r="AJ11" s="595"/>
      <c r="AK11" s="595"/>
      <c r="AL11" s="596" t="s">
        <v>114</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1346</v>
      </c>
      <c r="BH11" s="592"/>
      <c r="BI11" s="592"/>
      <c r="BJ11" s="592"/>
      <c r="BK11" s="592"/>
      <c r="BL11" s="592"/>
      <c r="BM11" s="592"/>
      <c r="BN11" s="593"/>
      <c r="BO11" s="594">
        <v>1.1000000000000001</v>
      </c>
      <c r="BP11" s="594"/>
      <c r="BQ11" s="594"/>
      <c r="BR11" s="594"/>
      <c r="BS11" s="600" t="s">
        <v>114</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113678</v>
      </c>
      <c r="CS11" s="592"/>
      <c r="CT11" s="592"/>
      <c r="CU11" s="592"/>
      <c r="CV11" s="592"/>
      <c r="CW11" s="592"/>
      <c r="CX11" s="592"/>
      <c r="CY11" s="593"/>
      <c r="CZ11" s="594">
        <v>4.8</v>
      </c>
      <c r="DA11" s="594"/>
      <c r="DB11" s="594"/>
      <c r="DC11" s="594"/>
      <c r="DD11" s="600">
        <v>20115</v>
      </c>
      <c r="DE11" s="592"/>
      <c r="DF11" s="592"/>
      <c r="DG11" s="592"/>
      <c r="DH11" s="592"/>
      <c r="DI11" s="592"/>
      <c r="DJ11" s="592"/>
      <c r="DK11" s="592"/>
      <c r="DL11" s="592"/>
      <c r="DM11" s="592"/>
      <c r="DN11" s="592"/>
      <c r="DO11" s="592"/>
      <c r="DP11" s="593"/>
      <c r="DQ11" s="600">
        <v>37649</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114</v>
      </c>
      <c r="S12" s="592"/>
      <c r="T12" s="592"/>
      <c r="U12" s="592"/>
      <c r="V12" s="592"/>
      <c r="W12" s="592"/>
      <c r="X12" s="592"/>
      <c r="Y12" s="593"/>
      <c r="Z12" s="594" t="s">
        <v>114</v>
      </c>
      <c r="AA12" s="594"/>
      <c r="AB12" s="594"/>
      <c r="AC12" s="594"/>
      <c r="AD12" s="595" t="s">
        <v>114</v>
      </c>
      <c r="AE12" s="595"/>
      <c r="AF12" s="595"/>
      <c r="AG12" s="595"/>
      <c r="AH12" s="595"/>
      <c r="AI12" s="595"/>
      <c r="AJ12" s="595"/>
      <c r="AK12" s="595"/>
      <c r="AL12" s="596" t="s">
        <v>114</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58292</v>
      </c>
      <c r="BH12" s="592"/>
      <c r="BI12" s="592"/>
      <c r="BJ12" s="592"/>
      <c r="BK12" s="592"/>
      <c r="BL12" s="592"/>
      <c r="BM12" s="592"/>
      <c r="BN12" s="593"/>
      <c r="BO12" s="594">
        <v>45.9</v>
      </c>
      <c r="BP12" s="594"/>
      <c r="BQ12" s="594"/>
      <c r="BR12" s="594"/>
      <c r="BS12" s="600" t="s">
        <v>114</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73671</v>
      </c>
      <c r="CS12" s="592"/>
      <c r="CT12" s="592"/>
      <c r="CU12" s="592"/>
      <c r="CV12" s="592"/>
      <c r="CW12" s="592"/>
      <c r="CX12" s="592"/>
      <c r="CY12" s="593"/>
      <c r="CZ12" s="594">
        <v>3.1</v>
      </c>
      <c r="DA12" s="594"/>
      <c r="DB12" s="594"/>
      <c r="DC12" s="594"/>
      <c r="DD12" s="600">
        <v>53794</v>
      </c>
      <c r="DE12" s="592"/>
      <c r="DF12" s="592"/>
      <c r="DG12" s="592"/>
      <c r="DH12" s="592"/>
      <c r="DI12" s="592"/>
      <c r="DJ12" s="592"/>
      <c r="DK12" s="592"/>
      <c r="DL12" s="592"/>
      <c r="DM12" s="592"/>
      <c r="DN12" s="592"/>
      <c r="DO12" s="592"/>
      <c r="DP12" s="593"/>
      <c r="DQ12" s="600">
        <v>13061</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7188</v>
      </c>
      <c r="S13" s="592"/>
      <c r="T13" s="592"/>
      <c r="U13" s="592"/>
      <c r="V13" s="592"/>
      <c r="W13" s="592"/>
      <c r="X13" s="592"/>
      <c r="Y13" s="593"/>
      <c r="Z13" s="594">
        <v>0.3</v>
      </c>
      <c r="AA13" s="594"/>
      <c r="AB13" s="594"/>
      <c r="AC13" s="594"/>
      <c r="AD13" s="595">
        <v>7188</v>
      </c>
      <c r="AE13" s="595"/>
      <c r="AF13" s="595"/>
      <c r="AG13" s="595"/>
      <c r="AH13" s="595"/>
      <c r="AI13" s="595"/>
      <c r="AJ13" s="595"/>
      <c r="AK13" s="595"/>
      <c r="AL13" s="596">
        <v>0.6</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58135</v>
      </c>
      <c r="BH13" s="592"/>
      <c r="BI13" s="592"/>
      <c r="BJ13" s="592"/>
      <c r="BK13" s="592"/>
      <c r="BL13" s="592"/>
      <c r="BM13" s="592"/>
      <c r="BN13" s="593"/>
      <c r="BO13" s="594">
        <v>45.7</v>
      </c>
      <c r="BP13" s="594"/>
      <c r="BQ13" s="594"/>
      <c r="BR13" s="594"/>
      <c r="BS13" s="600" t="s">
        <v>114</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229105</v>
      </c>
      <c r="CS13" s="592"/>
      <c r="CT13" s="592"/>
      <c r="CU13" s="592"/>
      <c r="CV13" s="592"/>
      <c r="CW13" s="592"/>
      <c r="CX13" s="592"/>
      <c r="CY13" s="593"/>
      <c r="CZ13" s="594">
        <v>9.6</v>
      </c>
      <c r="DA13" s="594"/>
      <c r="DB13" s="594"/>
      <c r="DC13" s="594"/>
      <c r="DD13" s="600">
        <v>204847</v>
      </c>
      <c r="DE13" s="592"/>
      <c r="DF13" s="592"/>
      <c r="DG13" s="592"/>
      <c r="DH13" s="592"/>
      <c r="DI13" s="592"/>
      <c r="DJ13" s="592"/>
      <c r="DK13" s="592"/>
      <c r="DL13" s="592"/>
      <c r="DM13" s="592"/>
      <c r="DN13" s="592"/>
      <c r="DO13" s="592"/>
      <c r="DP13" s="593"/>
      <c r="DQ13" s="600">
        <v>44632</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114</v>
      </c>
      <c r="S14" s="592"/>
      <c r="T14" s="592"/>
      <c r="U14" s="592"/>
      <c r="V14" s="592"/>
      <c r="W14" s="592"/>
      <c r="X14" s="592"/>
      <c r="Y14" s="593"/>
      <c r="Z14" s="594" t="s">
        <v>114</v>
      </c>
      <c r="AA14" s="594"/>
      <c r="AB14" s="594"/>
      <c r="AC14" s="594"/>
      <c r="AD14" s="595" t="s">
        <v>114</v>
      </c>
      <c r="AE14" s="595"/>
      <c r="AF14" s="595"/>
      <c r="AG14" s="595"/>
      <c r="AH14" s="595"/>
      <c r="AI14" s="595"/>
      <c r="AJ14" s="595"/>
      <c r="AK14" s="595"/>
      <c r="AL14" s="596" t="s">
        <v>114</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5059</v>
      </c>
      <c r="BH14" s="592"/>
      <c r="BI14" s="592"/>
      <c r="BJ14" s="592"/>
      <c r="BK14" s="592"/>
      <c r="BL14" s="592"/>
      <c r="BM14" s="592"/>
      <c r="BN14" s="593"/>
      <c r="BO14" s="594">
        <v>4</v>
      </c>
      <c r="BP14" s="594"/>
      <c r="BQ14" s="594"/>
      <c r="BR14" s="594"/>
      <c r="BS14" s="600" t="s">
        <v>114</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202491</v>
      </c>
      <c r="CS14" s="592"/>
      <c r="CT14" s="592"/>
      <c r="CU14" s="592"/>
      <c r="CV14" s="592"/>
      <c r="CW14" s="592"/>
      <c r="CX14" s="592"/>
      <c r="CY14" s="593"/>
      <c r="CZ14" s="594">
        <v>8.5</v>
      </c>
      <c r="DA14" s="594"/>
      <c r="DB14" s="594"/>
      <c r="DC14" s="594"/>
      <c r="DD14" s="600">
        <v>99279</v>
      </c>
      <c r="DE14" s="592"/>
      <c r="DF14" s="592"/>
      <c r="DG14" s="592"/>
      <c r="DH14" s="592"/>
      <c r="DI14" s="592"/>
      <c r="DJ14" s="592"/>
      <c r="DK14" s="592"/>
      <c r="DL14" s="592"/>
      <c r="DM14" s="592"/>
      <c r="DN14" s="592"/>
      <c r="DO14" s="592"/>
      <c r="DP14" s="593"/>
      <c r="DQ14" s="600">
        <v>103116</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119</v>
      </c>
      <c r="S15" s="592"/>
      <c r="T15" s="592"/>
      <c r="U15" s="592"/>
      <c r="V15" s="592"/>
      <c r="W15" s="592"/>
      <c r="X15" s="592"/>
      <c r="Y15" s="593"/>
      <c r="Z15" s="594">
        <v>0</v>
      </c>
      <c r="AA15" s="594"/>
      <c r="AB15" s="594"/>
      <c r="AC15" s="594"/>
      <c r="AD15" s="595">
        <v>119</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7316</v>
      </c>
      <c r="BH15" s="592"/>
      <c r="BI15" s="592"/>
      <c r="BJ15" s="592"/>
      <c r="BK15" s="592"/>
      <c r="BL15" s="592"/>
      <c r="BM15" s="592"/>
      <c r="BN15" s="593"/>
      <c r="BO15" s="594">
        <v>5.8</v>
      </c>
      <c r="BP15" s="594"/>
      <c r="BQ15" s="594"/>
      <c r="BR15" s="594"/>
      <c r="BS15" s="600" t="s">
        <v>114</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152480</v>
      </c>
      <c r="CS15" s="592"/>
      <c r="CT15" s="592"/>
      <c r="CU15" s="592"/>
      <c r="CV15" s="592"/>
      <c r="CW15" s="592"/>
      <c r="CX15" s="592"/>
      <c r="CY15" s="593"/>
      <c r="CZ15" s="594">
        <v>6.4</v>
      </c>
      <c r="DA15" s="594"/>
      <c r="DB15" s="594"/>
      <c r="DC15" s="594"/>
      <c r="DD15" s="600">
        <v>37466</v>
      </c>
      <c r="DE15" s="592"/>
      <c r="DF15" s="592"/>
      <c r="DG15" s="592"/>
      <c r="DH15" s="592"/>
      <c r="DI15" s="592"/>
      <c r="DJ15" s="592"/>
      <c r="DK15" s="592"/>
      <c r="DL15" s="592"/>
      <c r="DM15" s="592"/>
      <c r="DN15" s="592"/>
      <c r="DO15" s="592"/>
      <c r="DP15" s="593"/>
      <c r="DQ15" s="600">
        <v>124844</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1184244</v>
      </c>
      <c r="S16" s="592"/>
      <c r="T16" s="592"/>
      <c r="U16" s="592"/>
      <c r="V16" s="592"/>
      <c r="W16" s="592"/>
      <c r="X16" s="592"/>
      <c r="Y16" s="593"/>
      <c r="Z16" s="594">
        <v>47.4</v>
      </c>
      <c r="AA16" s="594"/>
      <c r="AB16" s="594"/>
      <c r="AC16" s="594"/>
      <c r="AD16" s="595">
        <v>1022422</v>
      </c>
      <c r="AE16" s="595"/>
      <c r="AF16" s="595"/>
      <c r="AG16" s="595"/>
      <c r="AH16" s="595"/>
      <c r="AI16" s="595"/>
      <c r="AJ16" s="595"/>
      <c r="AK16" s="595"/>
      <c r="AL16" s="596">
        <v>84.8</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114</v>
      </c>
      <c r="BH16" s="592"/>
      <c r="BI16" s="592"/>
      <c r="BJ16" s="592"/>
      <c r="BK16" s="592"/>
      <c r="BL16" s="592"/>
      <c r="BM16" s="592"/>
      <c r="BN16" s="593"/>
      <c r="BO16" s="594" t="s">
        <v>114</v>
      </c>
      <c r="BP16" s="594"/>
      <c r="BQ16" s="594"/>
      <c r="BR16" s="594"/>
      <c r="BS16" s="600" t="s">
        <v>114</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8625</v>
      </c>
      <c r="CS16" s="592"/>
      <c r="CT16" s="592"/>
      <c r="CU16" s="592"/>
      <c r="CV16" s="592"/>
      <c r="CW16" s="592"/>
      <c r="CX16" s="592"/>
      <c r="CY16" s="593"/>
      <c r="CZ16" s="594">
        <v>0.4</v>
      </c>
      <c r="DA16" s="594"/>
      <c r="DB16" s="594"/>
      <c r="DC16" s="594"/>
      <c r="DD16" s="600" t="s">
        <v>114</v>
      </c>
      <c r="DE16" s="592"/>
      <c r="DF16" s="592"/>
      <c r="DG16" s="592"/>
      <c r="DH16" s="592"/>
      <c r="DI16" s="592"/>
      <c r="DJ16" s="592"/>
      <c r="DK16" s="592"/>
      <c r="DL16" s="592"/>
      <c r="DM16" s="592"/>
      <c r="DN16" s="592"/>
      <c r="DO16" s="592"/>
      <c r="DP16" s="593"/>
      <c r="DQ16" s="600">
        <v>776</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1022422</v>
      </c>
      <c r="S17" s="592"/>
      <c r="T17" s="592"/>
      <c r="U17" s="592"/>
      <c r="V17" s="592"/>
      <c r="W17" s="592"/>
      <c r="X17" s="592"/>
      <c r="Y17" s="593"/>
      <c r="Z17" s="594">
        <v>41</v>
      </c>
      <c r="AA17" s="594"/>
      <c r="AB17" s="594"/>
      <c r="AC17" s="594"/>
      <c r="AD17" s="595">
        <v>1022422</v>
      </c>
      <c r="AE17" s="595"/>
      <c r="AF17" s="595"/>
      <c r="AG17" s="595"/>
      <c r="AH17" s="595"/>
      <c r="AI17" s="595"/>
      <c r="AJ17" s="595"/>
      <c r="AK17" s="595"/>
      <c r="AL17" s="596">
        <v>84.8</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114</v>
      </c>
      <c r="BH17" s="592"/>
      <c r="BI17" s="592"/>
      <c r="BJ17" s="592"/>
      <c r="BK17" s="592"/>
      <c r="BL17" s="592"/>
      <c r="BM17" s="592"/>
      <c r="BN17" s="593"/>
      <c r="BO17" s="594" t="s">
        <v>114</v>
      </c>
      <c r="BP17" s="594"/>
      <c r="BQ17" s="594"/>
      <c r="BR17" s="594"/>
      <c r="BS17" s="600" t="s">
        <v>114</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593548</v>
      </c>
      <c r="CS17" s="592"/>
      <c r="CT17" s="592"/>
      <c r="CU17" s="592"/>
      <c r="CV17" s="592"/>
      <c r="CW17" s="592"/>
      <c r="CX17" s="592"/>
      <c r="CY17" s="593"/>
      <c r="CZ17" s="594">
        <v>24.9</v>
      </c>
      <c r="DA17" s="594"/>
      <c r="DB17" s="594"/>
      <c r="DC17" s="594"/>
      <c r="DD17" s="600" t="s">
        <v>114</v>
      </c>
      <c r="DE17" s="592"/>
      <c r="DF17" s="592"/>
      <c r="DG17" s="592"/>
      <c r="DH17" s="592"/>
      <c r="DI17" s="592"/>
      <c r="DJ17" s="592"/>
      <c r="DK17" s="592"/>
      <c r="DL17" s="592"/>
      <c r="DM17" s="592"/>
      <c r="DN17" s="592"/>
      <c r="DO17" s="592"/>
      <c r="DP17" s="593"/>
      <c r="DQ17" s="600">
        <v>588992</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161822</v>
      </c>
      <c r="S18" s="592"/>
      <c r="T18" s="592"/>
      <c r="U18" s="592"/>
      <c r="V18" s="592"/>
      <c r="W18" s="592"/>
      <c r="X18" s="592"/>
      <c r="Y18" s="593"/>
      <c r="Z18" s="594">
        <v>6.5</v>
      </c>
      <c r="AA18" s="594"/>
      <c r="AB18" s="594"/>
      <c r="AC18" s="594"/>
      <c r="AD18" s="595" t="s">
        <v>114</v>
      </c>
      <c r="AE18" s="595"/>
      <c r="AF18" s="595"/>
      <c r="AG18" s="595"/>
      <c r="AH18" s="595"/>
      <c r="AI18" s="595"/>
      <c r="AJ18" s="595"/>
      <c r="AK18" s="595"/>
      <c r="AL18" s="596" t="s">
        <v>114</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114</v>
      </c>
      <c r="BH18" s="592"/>
      <c r="BI18" s="592"/>
      <c r="BJ18" s="592"/>
      <c r="BK18" s="592"/>
      <c r="BL18" s="592"/>
      <c r="BM18" s="592"/>
      <c r="BN18" s="593"/>
      <c r="BO18" s="594" t="s">
        <v>114</v>
      </c>
      <c r="BP18" s="594"/>
      <c r="BQ18" s="594"/>
      <c r="BR18" s="594"/>
      <c r="BS18" s="600" t="s">
        <v>114</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114</v>
      </c>
      <c r="CS18" s="592"/>
      <c r="CT18" s="592"/>
      <c r="CU18" s="592"/>
      <c r="CV18" s="592"/>
      <c r="CW18" s="592"/>
      <c r="CX18" s="592"/>
      <c r="CY18" s="593"/>
      <c r="CZ18" s="594" t="s">
        <v>114</v>
      </c>
      <c r="DA18" s="594"/>
      <c r="DB18" s="594"/>
      <c r="DC18" s="594"/>
      <c r="DD18" s="600" t="s">
        <v>114</v>
      </c>
      <c r="DE18" s="592"/>
      <c r="DF18" s="592"/>
      <c r="DG18" s="592"/>
      <c r="DH18" s="592"/>
      <c r="DI18" s="592"/>
      <c r="DJ18" s="592"/>
      <c r="DK18" s="592"/>
      <c r="DL18" s="592"/>
      <c r="DM18" s="592"/>
      <c r="DN18" s="592"/>
      <c r="DO18" s="592"/>
      <c r="DP18" s="593"/>
      <c r="DQ18" s="600" t="s">
        <v>114</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t="s">
        <v>114</v>
      </c>
      <c r="S19" s="592"/>
      <c r="T19" s="592"/>
      <c r="U19" s="592"/>
      <c r="V19" s="592"/>
      <c r="W19" s="592"/>
      <c r="X19" s="592"/>
      <c r="Y19" s="593"/>
      <c r="Z19" s="594" t="s">
        <v>114</v>
      </c>
      <c r="AA19" s="594"/>
      <c r="AB19" s="594"/>
      <c r="AC19" s="594"/>
      <c r="AD19" s="595" t="s">
        <v>114</v>
      </c>
      <c r="AE19" s="595"/>
      <c r="AF19" s="595"/>
      <c r="AG19" s="595"/>
      <c r="AH19" s="595"/>
      <c r="AI19" s="595"/>
      <c r="AJ19" s="595"/>
      <c r="AK19" s="595"/>
      <c r="AL19" s="596" t="s">
        <v>114</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114</v>
      </c>
      <c r="BH19" s="592"/>
      <c r="BI19" s="592"/>
      <c r="BJ19" s="592"/>
      <c r="BK19" s="592"/>
      <c r="BL19" s="592"/>
      <c r="BM19" s="592"/>
      <c r="BN19" s="593"/>
      <c r="BO19" s="594" t="s">
        <v>114</v>
      </c>
      <c r="BP19" s="594"/>
      <c r="BQ19" s="594"/>
      <c r="BR19" s="594"/>
      <c r="BS19" s="600" t="s">
        <v>114</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114</v>
      </c>
      <c r="CS19" s="592"/>
      <c r="CT19" s="592"/>
      <c r="CU19" s="592"/>
      <c r="CV19" s="592"/>
      <c r="CW19" s="592"/>
      <c r="CX19" s="592"/>
      <c r="CY19" s="593"/>
      <c r="CZ19" s="594" t="s">
        <v>114</v>
      </c>
      <c r="DA19" s="594"/>
      <c r="DB19" s="594"/>
      <c r="DC19" s="594"/>
      <c r="DD19" s="600" t="s">
        <v>114</v>
      </c>
      <c r="DE19" s="592"/>
      <c r="DF19" s="592"/>
      <c r="DG19" s="592"/>
      <c r="DH19" s="592"/>
      <c r="DI19" s="592"/>
      <c r="DJ19" s="592"/>
      <c r="DK19" s="592"/>
      <c r="DL19" s="592"/>
      <c r="DM19" s="592"/>
      <c r="DN19" s="592"/>
      <c r="DO19" s="592"/>
      <c r="DP19" s="593"/>
      <c r="DQ19" s="600" t="s">
        <v>114</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1361363</v>
      </c>
      <c r="S20" s="592"/>
      <c r="T20" s="592"/>
      <c r="U20" s="592"/>
      <c r="V20" s="592"/>
      <c r="W20" s="592"/>
      <c r="X20" s="592"/>
      <c r="Y20" s="593"/>
      <c r="Z20" s="594">
        <v>54.5</v>
      </c>
      <c r="AA20" s="594"/>
      <c r="AB20" s="594"/>
      <c r="AC20" s="594"/>
      <c r="AD20" s="595">
        <v>1199541</v>
      </c>
      <c r="AE20" s="595"/>
      <c r="AF20" s="595"/>
      <c r="AG20" s="595"/>
      <c r="AH20" s="595"/>
      <c r="AI20" s="595"/>
      <c r="AJ20" s="595"/>
      <c r="AK20" s="595"/>
      <c r="AL20" s="596">
        <v>99.5</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114</v>
      </c>
      <c r="BH20" s="592"/>
      <c r="BI20" s="592"/>
      <c r="BJ20" s="592"/>
      <c r="BK20" s="592"/>
      <c r="BL20" s="592"/>
      <c r="BM20" s="592"/>
      <c r="BN20" s="593"/>
      <c r="BO20" s="594" t="s">
        <v>114</v>
      </c>
      <c r="BP20" s="594"/>
      <c r="BQ20" s="594"/>
      <c r="BR20" s="594"/>
      <c r="BS20" s="600" t="s">
        <v>114</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2381046</v>
      </c>
      <c r="CS20" s="592"/>
      <c r="CT20" s="592"/>
      <c r="CU20" s="592"/>
      <c r="CV20" s="592"/>
      <c r="CW20" s="592"/>
      <c r="CX20" s="592"/>
      <c r="CY20" s="593"/>
      <c r="CZ20" s="594">
        <v>100</v>
      </c>
      <c r="DA20" s="594"/>
      <c r="DB20" s="594"/>
      <c r="DC20" s="594"/>
      <c r="DD20" s="600">
        <v>589015</v>
      </c>
      <c r="DE20" s="592"/>
      <c r="DF20" s="592"/>
      <c r="DG20" s="592"/>
      <c r="DH20" s="592"/>
      <c r="DI20" s="592"/>
      <c r="DJ20" s="592"/>
      <c r="DK20" s="592"/>
      <c r="DL20" s="592"/>
      <c r="DM20" s="592"/>
      <c r="DN20" s="592"/>
      <c r="DO20" s="592"/>
      <c r="DP20" s="593"/>
      <c r="DQ20" s="600">
        <v>1623144</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595</v>
      </c>
      <c r="S21" s="592"/>
      <c r="T21" s="592"/>
      <c r="U21" s="592"/>
      <c r="V21" s="592"/>
      <c r="W21" s="592"/>
      <c r="X21" s="592"/>
      <c r="Y21" s="593"/>
      <c r="Z21" s="594">
        <v>0</v>
      </c>
      <c r="AA21" s="594"/>
      <c r="AB21" s="594"/>
      <c r="AC21" s="594"/>
      <c r="AD21" s="595">
        <v>595</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114</v>
      </c>
      <c r="BH21" s="592"/>
      <c r="BI21" s="592"/>
      <c r="BJ21" s="592"/>
      <c r="BK21" s="592"/>
      <c r="BL21" s="592"/>
      <c r="BM21" s="592"/>
      <c r="BN21" s="593"/>
      <c r="BO21" s="594" t="s">
        <v>114</v>
      </c>
      <c r="BP21" s="594"/>
      <c r="BQ21" s="594"/>
      <c r="BR21" s="594"/>
      <c r="BS21" s="600" t="s">
        <v>114</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4597</v>
      </c>
      <c r="S22" s="592"/>
      <c r="T22" s="592"/>
      <c r="U22" s="592"/>
      <c r="V22" s="592"/>
      <c r="W22" s="592"/>
      <c r="X22" s="592"/>
      <c r="Y22" s="593"/>
      <c r="Z22" s="594">
        <v>0.2</v>
      </c>
      <c r="AA22" s="594"/>
      <c r="AB22" s="594"/>
      <c r="AC22" s="594"/>
      <c r="AD22" s="595">
        <v>4126</v>
      </c>
      <c r="AE22" s="595"/>
      <c r="AF22" s="595"/>
      <c r="AG22" s="595"/>
      <c r="AH22" s="595"/>
      <c r="AI22" s="595"/>
      <c r="AJ22" s="595"/>
      <c r="AK22" s="595"/>
      <c r="AL22" s="596">
        <v>0.3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114</v>
      </c>
      <c r="BH22" s="592"/>
      <c r="BI22" s="592"/>
      <c r="BJ22" s="592"/>
      <c r="BK22" s="592"/>
      <c r="BL22" s="592"/>
      <c r="BM22" s="592"/>
      <c r="BN22" s="593"/>
      <c r="BO22" s="594" t="s">
        <v>114</v>
      </c>
      <c r="BP22" s="594"/>
      <c r="BQ22" s="594"/>
      <c r="BR22" s="594"/>
      <c r="BS22" s="600" t="s">
        <v>114</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11179</v>
      </c>
      <c r="S23" s="592"/>
      <c r="T23" s="592"/>
      <c r="U23" s="592"/>
      <c r="V23" s="592"/>
      <c r="W23" s="592"/>
      <c r="X23" s="592"/>
      <c r="Y23" s="593"/>
      <c r="Z23" s="594">
        <v>0.4</v>
      </c>
      <c r="AA23" s="594"/>
      <c r="AB23" s="594"/>
      <c r="AC23" s="594"/>
      <c r="AD23" s="595">
        <v>486</v>
      </c>
      <c r="AE23" s="595"/>
      <c r="AF23" s="595"/>
      <c r="AG23" s="595"/>
      <c r="AH23" s="595"/>
      <c r="AI23" s="595"/>
      <c r="AJ23" s="595"/>
      <c r="AK23" s="595"/>
      <c r="AL23" s="596">
        <v>0</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114</v>
      </c>
      <c r="BH23" s="592"/>
      <c r="BI23" s="592"/>
      <c r="BJ23" s="592"/>
      <c r="BK23" s="592"/>
      <c r="BL23" s="592"/>
      <c r="BM23" s="592"/>
      <c r="BN23" s="593"/>
      <c r="BO23" s="594" t="s">
        <v>114</v>
      </c>
      <c r="BP23" s="594"/>
      <c r="BQ23" s="594"/>
      <c r="BR23" s="594"/>
      <c r="BS23" s="600" t="s">
        <v>114</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2347</v>
      </c>
      <c r="S24" s="592"/>
      <c r="T24" s="592"/>
      <c r="U24" s="592"/>
      <c r="V24" s="592"/>
      <c r="W24" s="592"/>
      <c r="X24" s="592"/>
      <c r="Y24" s="593"/>
      <c r="Z24" s="594">
        <v>0.1</v>
      </c>
      <c r="AA24" s="594"/>
      <c r="AB24" s="594"/>
      <c r="AC24" s="594"/>
      <c r="AD24" s="595" t="s">
        <v>114</v>
      </c>
      <c r="AE24" s="595"/>
      <c r="AF24" s="595"/>
      <c r="AG24" s="595"/>
      <c r="AH24" s="595"/>
      <c r="AI24" s="595"/>
      <c r="AJ24" s="595"/>
      <c r="AK24" s="595"/>
      <c r="AL24" s="596" t="s">
        <v>114</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114</v>
      </c>
      <c r="BH24" s="592"/>
      <c r="BI24" s="592"/>
      <c r="BJ24" s="592"/>
      <c r="BK24" s="592"/>
      <c r="BL24" s="592"/>
      <c r="BM24" s="592"/>
      <c r="BN24" s="593"/>
      <c r="BO24" s="594" t="s">
        <v>114</v>
      </c>
      <c r="BP24" s="594"/>
      <c r="BQ24" s="594"/>
      <c r="BR24" s="594"/>
      <c r="BS24" s="600" t="s">
        <v>114</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1029932</v>
      </c>
      <c r="CS24" s="581"/>
      <c r="CT24" s="581"/>
      <c r="CU24" s="581"/>
      <c r="CV24" s="581"/>
      <c r="CW24" s="581"/>
      <c r="CX24" s="581"/>
      <c r="CY24" s="582"/>
      <c r="CZ24" s="618">
        <v>43.3</v>
      </c>
      <c r="DA24" s="619"/>
      <c r="DB24" s="619"/>
      <c r="DC24" s="620"/>
      <c r="DD24" s="617">
        <v>933358</v>
      </c>
      <c r="DE24" s="581"/>
      <c r="DF24" s="581"/>
      <c r="DG24" s="581"/>
      <c r="DH24" s="581"/>
      <c r="DI24" s="581"/>
      <c r="DJ24" s="581"/>
      <c r="DK24" s="582"/>
      <c r="DL24" s="617">
        <v>765608</v>
      </c>
      <c r="DM24" s="581"/>
      <c r="DN24" s="581"/>
      <c r="DO24" s="581"/>
      <c r="DP24" s="581"/>
      <c r="DQ24" s="581"/>
      <c r="DR24" s="581"/>
      <c r="DS24" s="581"/>
      <c r="DT24" s="581"/>
      <c r="DU24" s="581"/>
      <c r="DV24" s="582"/>
      <c r="DW24" s="585">
        <v>60.3</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294751</v>
      </c>
      <c r="S25" s="592"/>
      <c r="T25" s="592"/>
      <c r="U25" s="592"/>
      <c r="V25" s="592"/>
      <c r="W25" s="592"/>
      <c r="X25" s="592"/>
      <c r="Y25" s="593"/>
      <c r="Z25" s="594">
        <v>11.8</v>
      </c>
      <c r="AA25" s="594"/>
      <c r="AB25" s="594"/>
      <c r="AC25" s="594"/>
      <c r="AD25" s="595" t="s">
        <v>114</v>
      </c>
      <c r="AE25" s="595"/>
      <c r="AF25" s="595"/>
      <c r="AG25" s="595"/>
      <c r="AH25" s="595"/>
      <c r="AI25" s="595"/>
      <c r="AJ25" s="595"/>
      <c r="AK25" s="595"/>
      <c r="AL25" s="596" t="s">
        <v>114</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114</v>
      </c>
      <c r="BH25" s="592"/>
      <c r="BI25" s="592"/>
      <c r="BJ25" s="592"/>
      <c r="BK25" s="592"/>
      <c r="BL25" s="592"/>
      <c r="BM25" s="592"/>
      <c r="BN25" s="593"/>
      <c r="BO25" s="594" t="s">
        <v>114</v>
      </c>
      <c r="BP25" s="594"/>
      <c r="BQ25" s="594"/>
      <c r="BR25" s="594"/>
      <c r="BS25" s="600" t="s">
        <v>114</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344107</v>
      </c>
      <c r="CS25" s="621"/>
      <c r="CT25" s="621"/>
      <c r="CU25" s="621"/>
      <c r="CV25" s="621"/>
      <c r="CW25" s="621"/>
      <c r="CX25" s="621"/>
      <c r="CY25" s="622"/>
      <c r="CZ25" s="629">
        <v>14.5</v>
      </c>
      <c r="DA25" s="630"/>
      <c r="DB25" s="630"/>
      <c r="DC25" s="631"/>
      <c r="DD25" s="600">
        <v>308679</v>
      </c>
      <c r="DE25" s="621"/>
      <c r="DF25" s="621"/>
      <c r="DG25" s="621"/>
      <c r="DH25" s="621"/>
      <c r="DI25" s="621"/>
      <c r="DJ25" s="621"/>
      <c r="DK25" s="622"/>
      <c r="DL25" s="600">
        <v>286916</v>
      </c>
      <c r="DM25" s="621"/>
      <c r="DN25" s="621"/>
      <c r="DO25" s="621"/>
      <c r="DP25" s="621"/>
      <c r="DQ25" s="621"/>
      <c r="DR25" s="621"/>
      <c r="DS25" s="621"/>
      <c r="DT25" s="621"/>
      <c r="DU25" s="621"/>
      <c r="DV25" s="622"/>
      <c r="DW25" s="596">
        <v>22.6</v>
      </c>
      <c r="DX25" s="623"/>
      <c r="DY25" s="623"/>
      <c r="DZ25" s="623"/>
      <c r="EA25" s="623"/>
      <c r="EB25" s="623"/>
      <c r="EC25" s="624"/>
    </row>
    <row r="26" spans="2:133" ht="11.25" customHeight="1">
      <c r="B26" s="625" t="s">
        <v>277</v>
      </c>
      <c r="C26" s="626"/>
      <c r="D26" s="626"/>
      <c r="E26" s="626"/>
      <c r="F26" s="626"/>
      <c r="G26" s="626"/>
      <c r="H26" s="626"/>
      <c r="I26" s="626"/>
      <c r="J26" s="626"/>
      <c r="K26" s="626"/>
      <c r="L26" s="626"/>
      <c r="M26" s="626"/>
      <c r="N26" s="626"/>
      <c r="O26" s="626"/>
      <c r="P26" s="626"/>
      <c r="Q26" s="627"/>
      <c r="R26" s="591" t="s">
        <v>114</v>
      </c>
      <c r="S26" s="592"/>
      <c r="T26" s="592"/>
      <c r="U26" s="592"/>
      <c r="V26" s="592"/>
      <c r="W26" s="592"/>
      <c r="X26" s="592"/>
      <c r="Y26" s="593"/>
      <c r="Z26" s="594" t="s">
        <v>114</v>
      </c>
      <c r="AA26" s="594"/>
      <c r="AB26" s="594"/>
      <c r="AC26" s="594"/>
      <c r="AD26" s="595" t="s">
        <v>114</v>
      </c>
      <c r="AE26" s="595"/>
      <c r="AF26" s="595"/>
      <c r="AG26" s="595"/>
      <c r="AH26" s="595"/>
      <c r="AI26" s="595"/>
      <c r="AJ26" s="595"/>
      <c r="AK26" s="595"/>
      <c r="AL26" s="596" t="s">
        <v>114</v>
      </c>
      <c r="AM26" s="597"/>
      <c r="AN26" s="597"/>
      <c r="AO26" s="598"/>
      <c r="AP26" s="608" t="s">
        <v>278</v>
      </c>
      <c r="AQ26" s="628"/>
      <c r="AR26" s="628"/>
      <c r="AS26" s="628"/>
      <c r="AT26" s="628"/>
      <c r="AU26" s="628"/>
      <c r="AV26" s="628"/>
      <c r="AW26" s="628"/>
      <c r="AX26" s="628"/>
      <c r="AY26" s="628"/>
      <c r="AZ26" s="628"/>
      <c r="BA26" s="628"/>
      <c r="BB26" s="628"/>
      <c r="BC26" s="628"/>
      <c r="BD26" s="628"/>
      <c r="BE26" s="628"/>
      <c r="BF26" s="610"/>
      <c r="BG26" s="591" t="s">
        <v>114</v>
      </c>
      <c r="BH26" s="592"/>
      <c r="BI26" s="592"/>
      <c r="BJ26" s="592"/>
      <c r="BK26" s="592"/>
      <c r="BL26" s="592"/>
      <c r="BM26" s="592"/>
      <c r="BN26" s="593"/>
      <c r="BO26" s="594" t="s">
        <v>114</v>
      </c>
      <c r="BP26" s="594"/>
      <c r="BQ26" s="594"/>
      <c r="BR26" s="594"/>
      <c r="BS26" s="600" t="s">
        <v>114</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188094</v>
      </c>
      <c r="CS26" s="592"/>
      <c r="CT26" s="592"/>
      <c r="CU26" s="592"/>
      <c r="CV26" s="592"/>
      <c r="CW26" s="592"/>
      <c r="CX26" s="592"/>
      <c r="CY26" s="593"/>
      <c r="CZ26" s="629">
        <v>7.9</v>
      </c>
      <c r="DA26" s="630"/>
      <c r="DB26" s="630"/>
      <c r="DC26" s="631"/>
      <c r="DD26" s="600">
        <v>162811</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119944</v>
      </c>
      <c r="S27" s="592"/>
      <c r="T27" s="592"/>
      <c r="U27" s="592"/>
      <c r="V27" s="592"/>
      <c r="W27" s="592"/>
      <c r="X27" s="592"/>
      <c r="Y27" s="593"/>
      <c r="Z27" s="594">
        <v>4.8</v>
      </c>
      <c r="AA27" s="594"/>
      <c r="AB27" s="594"/>
      <c r="AC27" s="594"/>
      <c r="AD27" s="595" t="s">
        <v>114</v>
      </c>
      <c r="AE27" s="595"/>
      <c r="AF27" s="595"/>
      <c r="AG27" s="595"/>
      <c r="AH27" s="595"/>
      <c r="AI27" s="595"/>
      <c r="AJ27" s="595"/>
      <c r="AK27" s="595"/>
      <c r="AL27" s="596" t="s">
        <v>114</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127087</v>
      </c>
      <c r="BH27" s="592"/>
      <c r="BI27" s="592"/>
      <c r="BJ27" s="592"/>
      <c r="BK27" s="592"/>
      <c r="BL27" s="592"/>
      <c r="BM27" s="592"/>
      <c r="BN27" s="593"/>
      <c r="BO27" s="594">
        <v>100</v>
      </c>
      <c r="BP27" s="594"/>
      <c r="BQ27" s="594"/>
      <c r="BR27" s="594"/>
      <c r="BS27" s="600" t="s">
        <v>114</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97068</v>
      </c>
      <c r="CS27" s="621"/>
      <c r="CT27" s="621"/>
      <c r="CU27" s="621"/>
      <c r="CV27" s="621"/>
      <c r="CW27" s="621"/>
      <c r="CX27" s="621"/>
      <c r="CY27" s="622"/>
      <c r="CZ27" s="629">
        <v>4.0999999999999996</v>
      </c>
      <c r="DA27" s="630"/>
      <c r="DB27" s="630"/>
      <c r="DC27" s="631"/>
      <c r="DD27" s="600">
        <v>40478</v>
      </c>
      <c r="DE27" s="621"/>
      <c r="DF27" s="621"/>
      <c r="DG27" s="621"/>
      <c r="DH27" s="621"/>
      <c r="DI27" s="621"/>
      <c r="DJ27" s="621"/>
      <c r="DK27" s="622"/>
      <c r="DL27" s="600">
        <v>36704</v>
      </c>
      <c r="DM27" s="621"/>
      <c r="DN27" s="621"/>
      <c r="DO27" s="621"/>
      <c r="DP27" s="621"/>
      <c r="DQ27" s="621"/>
      <c r="DR27" s="621"/>
      <c r="DS27" s="621"/>
      <c r="DT27" s="621"/>
      <c r="DU27" s="621"/>
      <c r="DV27" s="622"/>
      <c r="DW27" s="596">
        <v>2.9</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1934</v>
      </c>
      <c r="S28" s="592"/>
      <c r="T28" s="592"/>
      <c r="U28" s="592"/>
      <c r="V28" s="592"/>
      <c r="W28" s="592"/>
      <c r="X28" s="592"/>
      <c r="Y28" s="593"/>
      <c r="Z28" s="594">
        <v>0.1</v>
      </c>
      <c r="AA28" s="594"/>
      <c r="AB28" s="594"/>
      <c r="AC28" s="594"/>
      <c r="AD28" s="595">
        <v>644</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588757</v>
      </c>
      <c r="CS28" s="592"/>
      <c r="CT28" s="592"/>
      <c r="CU28" s="592"/>
      <c r="CV28" s="592"/>
      <c r="CW28" s="592"/>
      <c r="CX28" s="592"/>
      <c r="CY28" s="593"/>
      <c r="CZ28" s="629">
        <v>24.7</v>
      </c>
      <c r="DA28" s="630"/>
      <c r="DB28" s="630"/>
      <c r="DC28" s="631"/>
      <c r="DD28" s="600">
        <v>584201</v>
      </c>
      <c r="DE28" s="592"/>
      <c r="DF28" s="592"/>
      <c r="DG28" s="592"/>
      <c r="DH28" s="592"/>
      <c r="DI28" s="592"/>
      <c r="DJ28" s="592"/>
      <c r="DK28" s="593"/>
      <c r="DL28" s="600">
        <v>441988</v>
      </c>
      <c r="DM28" s="592"/>
      <c r="DN28" s="592"/>
      <c r="DO28" s="592"/>
      <c r="DP28" s="592"/>
      <c r="DQ28" s="592"/>
      <c r="DR28" s="592"/>
      <c r="DS28" s="592"/>
      <c r="DT28" s="592"/>
      <c r="DU28" s="592"/>
      <c r="DV28" s="593"/>
      <c r="DW28" s="596">
        <v>34.799999999999997</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1310</v>
      </c>
      <c r="S29" s="592"/>
      <c r="T29" s="592"/>
      <c r="U29" s="592"/>
      <c r="V29" s="592"/>
      <c r="W29" s="592"/>
      <c r="X29" s="592"/>
      <c r="Y29" s="593"/>
      <c r="Z29" s="594">
        <v>0.1</v>
      </c>
      <c r="AA29" s="594"/>
      <c r="AB29" s="594"/>
      <c r="AC29" s="594"/>
      <c r="AD29" s="595" t="s">
        <v>114</v>
      </c>
      <c r="AE29" s="595"/>
      <c r="AF29" s="595"/>
      <c r="AG29" s="595"/>
      <c r="AH29" s="595"/>
      <c r="AI29" s="595"/>
      <c r="AJ29" s="595"/>
      <c r="AK29" s="595"/>
      <c r="AL29" s="596" t="s">
        <v>114</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46" t="s">
        <v>288</v>
      </c>
      <c r="CE29" s="647"/>
      <c r="CF29" s="605" t="s">
        <v>289</v>
      </c>
      <c r="CG29" s="606"/>
      <c r="CH29" s="606"/>
      <c r="CI29" s="606"/>
      <c r="CJ29" s="606"/>
      <c r="CK29" s="606"/>
      <c r="CL29" s="606"/>
      <c r="CM29" s="606"/>
      <c r="CN29" s="606"/>
      <c r="CO29" s="606"/>
      <c r="CP29" s="606"/>
      <c r="CQ29" s="607"/>
      <c r="CR29" s="591">
        <v>588757</v>
      </c>
      <c r="CS29" s="621"/>
      <c r="CT29" s="621"/>
      <c r="CU29" s="621"/>
      <c r="CV29" s="621"/>
      <c r="CW29" s="621"/>
      <c r="CX29" s="621"/>
      <c r="CY29" s="622"/>
      <c r="CZ29" s="629">
        <v>24.7</v>
      </c>
      <c r="DA29" s="630"/>
      <c r="DB29" s="630"/>
      <c r="DC29" s="631"/>
      <c r="DD29" s="600">
        <v>584201</v>
      </c>
      <c r="DE29" s="621"/>
      <c r="DF29" s="621"/>
      <c r="DG29" s="621"/>
      <c r="DH29" s="621"/>
      <c r="DI29" s="621"/>
      <c r="DJ29" s="621"/>
      <c r="DK29" s="622"/>
      <c r="DL29" s="600">
        <v>441988</v>
      </c>
      <c r="DM29" s="621"/>
      <c r="DN29" s="621"/>
      <c r="DO29" s="621"/>
      <c r="DP29" s="621"/>
      <c r="DQ29" s="621"/>
      <c r="DR29" s="621"/>
      <c r="DS29" s="621"/>
      <c r="DT29" s="621"/>
      <c r="DU29" s="621"/>
      <c r="DV29" s="622"/>
      <c r="DW29" s="596">
        <v>34.799999999999997</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213358</v>
      </c>
      <c r="S30" s="592"/>
      <c r="T30" s="592"/>
      <c r="U30" s="592"/>
      <c r="V30" s="592"/>
      <c r="W30" s="592"/>
      <c r="X30" s="592"/>
      <c r="Y30" s="593"/>
      <c r="Z30" s="594">
        <v>8.5</v>
      </c>
      <c r="AA30" s="594"/>
      <c r="AB30" s="594"/>
      <c r="AC30" s="594"/>
      <c r="AD30" s="595" t="s">
        <v>114</v>
      </c>
      <c r="AE30" s="595"/>
      <c r="AF30" s="595"/>
      <c r="AG30" s="595"/>
      <c r="AH30" s="595"/>
      <c r="AI30" s="595"/>
      <c r="AJ30" s="595"/>
      <c r="AK30" s="595"/>
      <c r="AL30" s="596" t="s">
        <v>114</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55">
        <v>98.6</v>
      </c>
      <c r="BH30" s="656"/>
      <c r="BI30" s="656"/>
      <c r="BJ30" s="656"/>
      <c r="BK30" s="656"/>
      <c r="BL30" s="656"/>
      <c r="BM30" s="586">
        <v>93.2</v>
      </c>
      <c r="BN30" s="656"/>
      <c r="BO30" s="656"/>
      <c r="BP30" s="656"/>
      <c r="BQ30" s="657"/>
      <c r="BR30" s="655">
        <v>99</v>
      </c>
      <c r="BS30" s="656"/>
      <c r="BT30" s="656"/>
      <c r="BU30" s="656"/>
      <c r="BV30" s="656"/>
      <c r="BW30" s="656"/>
      <c r="BX30" s="586">
        <v>92.9</v>
      </c>
      <c r="BY30" s="656"/>
      <c r="BZ30" s="656"/>
      <c r="CA30" s="656"/>
      <c r="CB30" s="657"/>
      <c r="CD30" s="648"/>
      <c r="CE30" s="649"/>
      <c r="CF30" s="605" t="s">
        <v>293</v>
      </c>
      <c r="CG30" s="606"/>
      <c r="CH30" s="606"/>
      <c r="CI30" s="606"/>
      <c r="CJ30" s="606"/>
      <c r="CK30" s="606"/>
      <c r="CL30" s="606"/>
      <c r="CM30" s="606"/>
      <c r="CN30" s="606"/>
      <c r="CO30" s="606"/>
      <c r="CP30" s="606"/>
      <c r="CQ30" s="607"/>
      <c r="CR30" s="591">
        <v>551372</v>
      </c>
      <c r="CS30" s="592"/>
      <c r="CT30" s="592"/>
      <c r="CU30" s="592"/>
      <c r="CV30" s="592"/>
      <c r="CW30" s="592"/>
      <c r="CX30" s="592"/>
      <c r="CY30" s="593"/>
      <c r="CZ30" s="629">
        <v>23.2</v>
      </c>
      <c r="DA30" s="630"/>
      <c r="DB30" s="630"/>
      <c r="DC30" s="631"/>
      <c r="DD30" s="600">
        <v>546816</v>
      </c>
      <c r="DE30" s="592"/>
      <c r="DF30" s="592"/>
      <c r="DG30" s="592"/>
      <c r="DH30" s="592"/>
      <c r="DI30" s="592"/>
      <c r="DJ30" s="592"/>
      <c r="DK30" s="593"/>
      <c r="DL30" s="600">
        <v>404603</v>
      </c>
      <c r="DM30" s="592"/>
      <c r="DN30" s="592"/>
      <c r="DO30" s="592"/>
      <c r="DP30" s="592"/>
      <c r="DQ30" s="592"/>
      <c r="DR30" s="592"/>
      <c r="DS30" s="592"/>
      <c r="DT30" s="592"/>
      <c r="DU30" s="592"/>
      <c r="DV30" s="593"/>
      <c r="DW30" s="596">
        <v>31.9</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125681</v>
      </c>
      <c r="S31" s="592"/>
      <c r="T31" s="592"/>
      <c r="U31" s="592"/>
      <c r="V31" s="592"/>
      <c r="W31" s="592"/>
      <c r="X31" s="592"/>
      <c r="Y31" s="593"/>
      <c r="Z31" s="594">
        <v>5</v>
      </c>
      <c r="AA31" s="594"/>
      <c r="AB31" s="594"/>
      <c r="AC31" s="594"/>
      <c r="AD31" s="595" t="s">
        <v>114</v>
      </c>
      <c r="AE31" s="595"/>
      <c r="AF31" s="595"/>
      <c r="AG31" s="595"/>
      <c r="AH31" s="595"/>
      <c r="AI31" s="595"/>
      <c r="AJ31" s="595"/>
      <c r="AK31" s="595"/>
      <c r="AL31" s="596" t="s">
        <v>114</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52">
        <v>99.3</v>
      </c>
      <c r="BH31" s="621"/>
      <c r="BI31" s="621"/>
      <c r="BJ31" s="621"/>
      <c r="BK31" s="621"/>
      <c r="BL31" s="621"/>
      <c r="BM31" s="597">
        <v>96</v>
      </c>
      <c r="BN31" s="653"/>
      <c r="BO31" s="653"/>
      <c r="BP31" s="653"/>
      <c r="BQ31" s="654"/>
      <c r="BR31" s="652">
        <v>99.6</v>
      </c>
      <c r="BS31" s="621"/>
      <c r="BT31" s="621"/>
      <c r="BU31" s="621"/>
      <c r="BV31" s="621"/>
      <c r="BW31" s="621"/>
      <c r="BX31" s="597">
        <v>95.7</v>
      </c>
      <c r="BY31" s="653"/>
      <c r="BZ31" s="653"/>
      <c r="CA31" s="653"/>
      <c r="CB31" s="654"/>
      <c r="CD31" s="648"/>
      <c r="CE31" s="649"/>
      <c r="CF31" s="605" t="s">
        <v>297</v>
      </c>
      <c r="CG31" s="606"/>
      <c r="CH31" s="606"/>
      <c r="CI31" s="606"/>
      <c r="CJ31" s="606"/>
      <c r="CK31" s="606"/>
      <c r="CL31" s="606"/>
      <c r="CM31" s="606"/>
      <c r="CN31" s="606"/>
      <c r="CO31" s="606"/>
      <c r="CP31" s="606"/>
      <c r="CQ31" s="607"/>
      <c r="CR31" s="591">
        <v>37385</v>
      </c>
      <c r="CS31" s="621"/>
      <c r="CT31" s="621"/>
      <c r="CU31" s="621"/>
      <c r="CV31" s="621"/>
      <c r="CW31" s="621"/>
      <c r="CX31" s="621"/>
      <c r="CY31" s="622"/>
      <c r="CZ31" s="629">
        <v>1.6</v>
      </c>
      <c r="DA31" s="630"/>
      <c r="DB31" s="630"/>
      <c r="DC31" s="631"/>
      <c r="DD31" s="600">
        <v>37385</v>
      </c>
      <c r="DE31" s="621"/>
      <c r="DF31" s="621"/>
      <c r="DG31" s="621"/>
      <c r="DH31" s="621"/>
      <c r="DI31" s="621"/>
      <c r="DJ31" s="621"/>
      <c r="DK31" s="622"/>
      <c r="DL31" s="600">
        <v>37385</v>
      </c>
      <c r="DM31" s="621"/>
      <c r="DN31" s="621"/>
      <c r="DO31" s="621"/>
      <c r="DP31" s="621"/>
      <c r="DQ31" s="621"/>
      <c r="DR31" s="621"/>
      <c r="DS31" s="621"/>
      <c r="DT31" s="621"/>
      <c r="DU31" s="621"/>
      <c r="DV31" s="622"/>
      <c r="DW31" s="596">
        <v>2.9</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68221</v>
      </c>
      <c r="S32" s="592"/>
      <c r="T32" s="592"/>
      <c r="U32" s="592"/>
      <c r="V32" s="592"/>
      <c r="W32" s="592"/>
      <c r="X32" s="592"/>
      <c r="Y32" s="593"/>
      <c r="Z32" s="594">
        <v>2.7</v>
      </c>
      <c r="AA32" s="594"/>
      <c r="AB32" s="594"/>
      <c r="AC32" s="594"/>
      <c r="AD32" s="595">
        <v>372</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97.7</v>
      </c>
      <c r="BH32" s="659"/>
      <c r="BI32" s="659"/>
      <c r="BJ32" s="659"/>
      <c r="BK32" s="659"/>
      <c r="BL32" s="659"/>
      <c r="BM32" s="660">
        <v>89.7</v>
      </c>
      <c r="BN32" s="659"/>
      <c r="BO32" s="659"/>
      <c r="BP32" s="659"/>
      <c r="BQ32" s="661"/>
      <c r="BR32" s="658">
        <v>98.5</v>
      </c>
      <c r="BS32" s="659"/>
      <c r="BT32" s="659"/>
      <c r="BU32" s="659"/>
      <c r="BV32" s="659"/>
      <c r="BW32" s="659"/>
      <c r="BX32" s="660">
        <v>89.6</v>
      </c>
      <c r="BY32" s="659"/>
      <c r="BZ32" s="659"/>
      <c r="CA32" s="659"/>
      <c r="CB32" s="661"/>
      <c r="CD32" s="650"/>
      <c r="CE32" s="651"/>
      <c r="CF32" s="605" t="s">
        <v>300</v>
      </c>
      <c r="CG32" s="606"/>
      <c r="CH32" s="606"/>
      <c r="CI32" s="606"/>
      <c r="CJ32" s="606"/>
      <c r="CK32" s="606"/>
      <c r="CL32" s="606"/>
      <c r="CM32" s="606"/>
      <c r="CN32" s="606"/>
      <c r="CO32" s="606"/>
      <c r="CP32" s="606"/>
      <c r="CQ32" s="607"/>
      <c r="CR32" s="591" t="s">
        <v>114</v>
      </c>
      <c r="CS32" s="592"/>
      <c r="CT32" s="592"/>
      <c r="CU32" s="592"/>
      <c r="CV32" s="592"/>
      <c r="CW32" s="592"/>
      <c r="CX32" s="592"/>
      <c r="CY32" s="593"/>
      <c r="CZ32" s="629" t="s">
        <v>114</v>
      </c>
      <c r="DA32" s="630"/>
      <c r="DB32" s="630"/>
      <c r="DC32" s="631"/>
      <c r="DD32" s="600" t="s">
        <v>114</v>
      </c>
      <c r="DE32" s="592"/>
      <c r="DF32" s="592"/>
      <c r="DG32" s="592"/>
      <c r="DH32" s="592"/>
      <c r="DI32" s="592"/>
      <c r="DJ32" s="592"/>
      <c r="DK32" s="593"/>
      <c r="DL32" s="600" t="s">
        <v>114</v>
      </c>
      <c r="DM32" s="592"/>
      <c r="DN32" s="592"/>
      <c r="DO32" s="592"/>
      <c r="DP32" s="592"/>
      <c r="DQ32" s="592"/>
      <c r="DR32" s="592"/>
      <c r="DS32" s="592"/>
      <c r="DT32" s="592"/>
      <c r="DU32" s="592"/>
      <c r="DV32" s="593"/>
      <c r="DW32" s="596" t="s">
        <v>114</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290925</v>
      </c>
      <c r="S33" s="592"/>
      <c r="T33" s="592"/>
      <c r="U33" s="592"/>
      <c r="V33" s="592"/>
      <c r="W33" s="592"/>
      <c r="X33" s="592"/>
      <c r="Y33" s="593"/>
      <c r="Z33" s="594">
        <v>11.7</v>
      </c>
      <c r="AA33" s="594"/>
      <c r="AB33" s="594"/>
      <c r="AC33" s="594"/>
      <c r="AD33" s="595" t="s">
        <v>114</v>
      </c>
      <c r="AE33" s="595"/>
      <c r="AF33" s="595"/>
      <c r="AG33" s="595"/>
      <c r="AH33" s="595"/>
      <c r="AI33" s="595"/>
      <c r="AJ33" s="595"/>
      <c r="AK33" s="595"/>
      <c r="AL33" s="596" t="s">
        <v>114</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753474</v>
      </c>
      <c r="CS33" s="621"/>
      <c r="CT33" s="621"/>
      <c r="CU33" s="621"/>
      <c r="CV33" s="621"/>
      <c r="CW33" s="621"/>
      <c r="CX33" s="621"/>
      <c r="CY33" s="622"/>
      <c r="CZ33" s="629">
        <v>31.6</v>
      </c>
      <c r="DA33" s="630"/>
      <c r="DB33" s="630"/>
      <c r="DC33" s="631"/>
      <c r="DD33" s="600">
        <v>603670</v>
      </c>
      <c r="DE33" s="621"/>
      <c r="DF33" s="621"/>
      <c r="DG33" s="621"/>
      <c r="DH33" s="621"/>
      <c r="DI33" s="621"/>
      <c r="DJ33" s="621"/>
      <c r="DK33" s="622"/>
      <c r="DL33" s="600">
        <v>382299</v>
      </c>
      <c r="DM33" s="621"/>
      <c r="DN33" s="621"/>
      <c r="DO33" s="621"/>
      <c r="DP33" s="621"/>
      <c r="DQ33" s="621"/>
      <c r="DR33" s="621"/>
      <c r="DS33" s="621"/>
      <c r="DT33" s="621"/>
      <c r="DU33" s="621"/>
      <c r="DV33" s="622"/>
      <c r="DW33" s="596">
        <v>30.1</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114</v>
      </c>
      <c r="S34" s="592"/>
      <c r="T34" s="592"/>
      <c r="U34" s="592"/>
      <c r="V34" s="592"/>
      <c r="W34" s="592"/>
      <c r="X34" s="592"/>
      <c r="Y34" s="593"/>
      <c r="Z34" s="594" t="s">
        <v>114</v>
      </c>
      <c r="AA34" s="594"/>
      <c r="AB34" s="594"/>
      <c r="AC34" s="594"/>
      <c r="AD34" s="595" t="s">
        <v>114</v>
      </c>
      <c r="AE34" s="595"/>
      <c r="AF34" s="595"/>
      <c r="AG34" s="595"/>
      <c r="AH34" s="595"/>
      <c r="AI34" s="595"/>
      <c r="AJ34" s="595"/>
      <c r="AK34" s="595"/>
      <c r="AL34" s="596" t="s">
        <v>114</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189210</v>
      </c>
      <c r="CS34" s="592"/>
      <c r="CT34" s="592"/>
      <c r="CU34" s="592"/>
      <c r="CV34" s="592"/>
      <c r="CW34" s="592"/>
      <c r="CX34" s="592"/>
      <c r="CY34" s="593"/>
      <c r="CZ34" s="629">
        <v>7.9</v>
      </c>
      <c r="DA34" s="630"/>
      <c r="DB34" s="630"/>
      <c r="DC34" s="631"/>
      <c r="DD34" s="600">
        <v>114824</v>
      </c>
      <c r="DE34" s="592"/>
      <c r="DF34" s="592"/>
      <c r="DG34" s="592"/>
      <c r="DH34" s="592"/>
      <c r="DI34" s="592"/>
      <c r="DJ34" s="592"/>
      <c r="DK34" s="593"/>
      <c r="DL34" s="600">
        <v>84599</v>
      </c>
      <c r="DM34" s="592"/>
      <c r="DN34" s="592"/>
      <c r="DO34" s="592"/>
      <c r="DP34" s="592"/>
      <c r="DQ34" s="592"/>
      <c r="DR34" s="592"/>
      <c r="DS34" s="592"/>
      <c r="DT34" s="592"/>
      <c r="DU34" s="592"/>
      <c r="DV34" s="593"/>
      <c r="DW34" s="596">
        <v>6.7</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63525</v>
      </c>
      <c r="S35" s="592"/>
      <c r="T35" s="592"/>
      <c r="U35" s="592"/>
      <c r="V35" s="592"/>
      <c r="W35" s="592"/>
      <c r="X35" s="592"/>
      <c r="Y35" s="593"/>
      <c r="Z35" s="594">
        <v>2.5</v>
      </c>
      <c r="AA35" s="594"/>
      <c r="AB35" s="594"/>
      <c r="AC35" s="594"/>
      <c r="AD35" s="595" t="s">
        <v>114</v>
      </c>
      <c r="AE35" s="595"/>
      <c r="AF35" s="595"/>
      <c r="AG35" s="595"/>
      <c r="AH35" s="595"/>
      <c r="AI35" s="595"/>
      <c r="AJ35" s="595"/>
      <c r="AK35" s="595"/>
      <c r="AL35" s="596" t="s">
        <v>114</v>
      </c>
      <c r="AM35" s="597"/>
      <c r="AN35" s="597"/>
      <c r="AO35" s="598"/>
      <c r="AP35" s="186"/>
      <c r="AQ35" s="602" t="s">
        <v>308</v>
      </c>
      <c r="AR35" s="603"/>
      <c r="AS35" s="603"/>
      <c r="AT35" s="603"/>
      <c r="AU35" s="603"/>
      <c r="AV35" s="603"/>
      <c r="AW35" s="603"/>
      <c r="AX35" s="603"/>
      <c r="AY35" s="604"/>
      <c r="AZ35" s="580">
        <v>174332</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2737</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1909</v>
      </c>
      <c r="CS35" s="621"/>
      <c r="CT35" s="621"/>
      <c r="CU35" s="621"/>
      <c r="CV35" s="621"/>
      <c r="CW35" s="621"/>
      <c r="CX35" s="621"/>
      <c r="CY35" s="622"/>
      <c r="CZ35" s="629">
        <v>0.1</v>
      </c>
      <c r="DA35" s="630"/>
      <c r="DB35" s="630"/>
      <c r="DC35" s="631"/>
      <c r="DD35" s="600">
        <v>1155</v>
      </c>
      <c r="DE35" s="621"/>
      <c r="DF35" s="621"/>
      <c r="DG35" s="621"/>
      <c r="DH35" s="621"/>
      <c r="DI35" s="621"/>
      <c r="DJ35" s="621"/>
      <c r="DK35" s="622"/>
      <c r="DL35" s="600">
        <v>1155</v>
      </c>
      <c r="DM35" s="621"/>
      <c r="DN35" s="621"/>
      <c r="DO35" s="621"/>
      <c r="DP35" s="621"/>
      <c r="DQ35" s="621"/>
      <c r="DR35" s="621"/>
      <c r="DS35" s="621"/>
      <c r="DT35" s="621"/>
      <c r="DU35" s="621"/>
      <c r="DV35" s="622"/>
      <c r="DW35" s="596">
        <v>0.1</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2496205</v>
      </c>
      <c r="S36" s="664"/>
      <c r="T36" s="664"/>
      <c r="U36" s="664"/>
      <c r="V36" s="664"/>
      <c r="W36" s="664"/>
      <c r="X36" s="664"/>
      <c r="Y36" s="665"/>
      <c r="Z36" s="666">
        <v>100</v>
      </c>
      <c r="AA36" s="666"/>
      <c r="AB36" s="666"/>
      <c r="AC36" s="666"/>
      <c r="AD36" s="667">
        <v>1205764</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32239</v>
      </c>
      <c r="BA36" s="592"/>
      <c r="BB36" s="592"/>
      <c r="BC36" s="592"/>
      <c r="BD36" s="621"/>
      <c r="BE36" s="621"/>
      <c r="BF36" s="654"/>
      <c r="BG36" s="605" t="s">
        <v>313</v>
      </c>
      <c r="BH36" s="606"/>
      <c r="BI36" s="606"/>
      <c r="BJ36" s="606"/>
      <c r="BK36" s="606"/>
      <c r="BL36" s="606"/>
      <c r="BM36" s="606"/>
      <c r="BN36" s="606"/>
      <c r="BO36" s="606"/>
      <c r="BP36" s="606"/>
      <c r="BQ36" s="606"/>
      <c r="BR36" s="606"/>
      <c r="BS36" s="606"/>
      <c r="BT36" s="606"/>
      <c r="BU36" s="607"/>
      <c r="BV36" s="591">
        <v>-1171</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221422</v>
      </c>
      <c r="CS36" s="592"/>
      <c r="CT36" s="592"/>
      <c r="CU36" s="592"/>
      <c r="CV36" s="592"/>
      <c r="CW36" s="592"/>
      <c r="CX36" s="592"/>
      <c r="CY36" s="593"/>
      <c r="CZ36" s="629">
        <v>9.3000000000000007</v>
      </c>
      <c r="DA36" s="630"/>
      <c r="DB36" s="630"/>
      <c r="DC36" s="631"/>
      <c r="DD36" s="600">
        <v>190675</v>
      </c>
      <c r="DE36" s="592"/>
      <c r="DF36" s="592"/>
      <c r="DG36" s="592"/>
      <c r="DH36" s="592"/>
      <c r="DI36" s="592"/>
      <c r="DJ36" s="592"/>
      <c r="DK36" s="593"/>
      <c r="DL36" s="600">
        <v>168320</v>
      </c>
      <c r="DM36" s="592"/>
      <c r="DN36" s="592"/>
      <c r="DO36" s="592"/>
      <c r="DP36" s="592"/>
      <c r="DQ36" s="592"/>
      <c r="DR36" s="592"/>
      <c r="DS36" s="592"/>
      <c r="DT36" s="592"/>
      <c r="DU36" s="592"/>
      <c r="DV36" s="593"/>
      <c r="DW36" s="596">
        <v>13.3</v>
      </c>
      <c r="DX36" s="623"/>
      <c r="DY36" s="623"/>
      <c r="DZ36" s="623"/>
      <c r="EA36" s="623"/>
      <c r="EB36" s="623"/>
      <c r="EC36" s="624"/>
    </row>
    <row r="37" spans="2:133" ht="11.25" customHeight="1">
      <c r="AQ37" s="670" t="s">
        <v>315</v>
      </c>
      <c r="AR37" s="671"/>
      <c r="AS37" s="671"/>
      <c r="AT37" s="671"/>
      <c r="AU37" s="671"/>
      <c r="AV37" s="671"/>
      <c r="AW37" s="671"/>
      <c r="AX37" s="671"/>
      <c r="AY37" s="672"/>
      <c r="AZ37" s="591">
        <v>22283</v>
      </c>
      <c r="BA37" s="592"/>
      <c r="BB37" s="592"/>
      <c r="BC37" s="592"/>
      <c r="BD37" s="621"/>
      <c r="BE37" s="621"/>
      <c r="BF37" s="654"/>
      <c r="BG37" s="605" t="s">
        <v>316</v>
      </c>
      <c r="BH37" s="606"/>
      <c r="BI37" s="606"/>
      <c r="BJ37" s="606"/>
      <c r="BK37" s="606"/>
      <c r="BL37" s="606"/>
      <c r="BM37" s="606"/>
      <c r="BN37" s="606"/>
      <c r="BO37" s="606"/>
      <c r="BP37" s="606"/>
      <c r="BQ37" s="606"/>
      <c r="BR37" s="606"/>
      <c r="BS37" s="606"/>
      <c r="BT37" s="606"/>
      <c r="BU37" s="607"/>
      <c r="BV37" s="591">
        <v>302</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143085</v>
      </c>
      <c r="CS37" s="621"/>
      <c r="CT37" s="621"/>
      <c r="CU37" s="621"/>
      <c r="CV37" s="621"/>
      <c r="CW37" s="621"/>
      <c r="CX37" s="621"/>
      <c r="CY37" s="622"/>
      <c r="CZ37" s="629">
        <v>6</v>
      </c>
      <c r="DA37" s="630"/>
      <c r="DB37" s="630"/>
      <c r="DC37" s="631"/>
      <c r="DD37" s="600">
        <v>139454</v>
      </c>
      <c r="DE37" s="621"/>
      <c r="DF37" s="621"/>
      <c r="DG37" s="621"/>
      <c r="DH37" s="621"/>
      <c r="DI37" s="621"/>
      <c r="DJ37" s="621"/>
      <c r="DK37" s="622"/>
      <c r="DL37" s="600">
        <v>135673</v>
      </c>
      <c r="DM37" s="621"/>
      <c r="DN37" s="621"/>
      <c r="DO37" s="621"/>
      <c r="DP37" s="621"/>
      <c r="DQ37" s="621"/>
      <c r="DR37" s="621"/>
      <c r="DS37" s="621"/>
      <c r="DT37" s="621"/>
      <c r="DU37" s="621"/>
      <c r="DV37" s="622"/>
      <c r="DW37" s="596">
        <v>10.7</v>
      </c>
      <c r="DX37" s="623"/>
      <c r="DY37" s="623"/>
      <c r="DZ37" s="623"/>
      <c r="EA37" s="623"/>
      <c r="EB37" s="623"/>
      <c r="EC37" s="624"/>
    </row>
    <row r="38" spans="2:133" ht="11.25" customHeight="1">
      <c r="AQ38" s="670" t="s">
        <v>318</v>
      </c>
      <c r="AR38" s="671"/>
      <c r="AS38" s="671"/>
      <c r="AT38" s="671"/>
      <c r="AU38" s="671"/>
      <c r="AV38" s="671"/>
      <c r="AW38" s="671"/>
      <c r="AX38" s="671"/>
      <c r="AY38" s="672"/>
      <c r="AZ38" s="591" t="s">
        <v>319</v>
      </c>
      <c r="BA38" s="592"/>
      <c r="BB38" s="592"/>
      <c r="BC38" s="592"/>
      <c r="BD38" s="621"/>
      <c r="BE38" s="621"/>
      <c r="BF38" s="654"/>
      <c r="BG38" s="605" t="s">
        <v>320</v>
      </c>
      <c r="BH38" s="606"/>
      <c r="BI38" s="606"/>
      <c r="BJ38" s="606"/>
      <c r="BK38" s="606"/>
      <c r="BL38" s="606"/>
      <c r="BM38" s="606"/>
      <c r="BN38" s="606"/>
      <c r="BO38" s="606"/>
      <c r="BP38" s="606"/>
      <c r="BQ38" s="606"/>
      <c r="BR38" s="606"/>
      <c r="BS38" s="606"/>
      <c r="BT38" s="606"/>
      <c r="BU38" s="607"/>
      <c r="BV38" s="591">
        <v>517</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174332</v>
      </c>
      <c r="CS38" s="592"/>
      <c r="CT38" s="592"/>
      <c r="CU38" s="592"/>
      <c r="CV38" s="592"/>
      <c r="CW38" s="592"/>
      <c r="CX38" s="592"/>
      <c r="CY38" s="593"/>
      <c r="CZ38" s="629">
        <v>7.3</v>
      </c>
      <c r="DA38" s="630"/>
      <c r="DB38" s="630"/>
      <c r="DC38" s="631"/>
      <c r="DD38" s="600">
        <v>153017</v>
      </c>
      <c r="DE38" s="592"/>
      <c r="DF38" s="592"/>
      <c r="DG38" s="592"/>
      <c r="DH38" s="592"/>
      <c r="DI38" s="592"/>
      <c r="DJ38" s="592"/>
      <c r="DK38" s="593"/>
      <c r="DL38" s="600">
        <v>128225</v>
      </c>
      <c r="DM38" s="592"/>
      <c r="DN38" s="592"/>
      <c r="DO38" s="592"/>
      <c r="DP38" s="592"/>
      <c r="DQ38" s="592"/>
      <c r="DR38" s="592"/>
      <c r="DS38" s="592"/>
      <c r="DT38" s="592"/>
      <c r="DU38" s="592"/>
      <c r="DV38" s="593"/>
      <c r="DW38" s="596">
        <v>10.1</v>
      </c>
      <c r="DX38" s="623"/>
      <c r="DY38" s="623"/>
      <c r="DZ38" s="623"/>
      <c r="EA38" s="623"/>
      <c r="EB38" s="623"/>
      <c r="EC38" s="624"/>
    </row>
    <row r="39" spans="2:133" ht="11.25" customHeight="1">
      <c r="AQ39" s="670" t="s">
        <v>322</v>
      </c>
      <c r="AR39" s="671"/>
      <c r="AS39" s="671"/>
      <c r="AT39" s="671"/>
      <c r="AU39" s="671"/>
      <c r="AV39" s="671"/>
      <c r="AW39" s="671"/>
      <c r="AX39" s="671"/>
      <c r="AY39" s="672"/>
      <c r="AZ39" s="591" t="s">
        <v>319</v>
      </c>
      <c r="BA39" s="592"/>
      <c r="BB39" s="592"/>
      <c r="BC39" s="592"/>
      <c r="BD39" s="621"/>
      <c r="BE39" s="621"/>
      <c r="BF39" s="654"/>
      <c r="BG39" s="673" t="s">
        <v>323</v>
      </c>
      <c r="BH39" s="674"/>
      <c r="BI39" s="674"/>
      <c r="BJ39" s="674"/>
      <c r="BK39" s="674"/>
      <c r="BL39" s="187"/>
      <c r="BM39" s="606" t="s">
        <v>324</v>
      </c>
      <c r="BN39" s="606"/>
      <c r="BO39" s="606"/>
      <c r="BP39" s="606"/>
      <c r="BQ39" s="606"/>
      <c r="BR39" s="606"/>
      <c r="BS39" s="606"/>
      <c r="BT39" s="606"/>
      <c r="BU39" s="607"/>
      <c r="BV39" s="591">
        <v>90</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166601</v>
      </c>
      <c r="CS39" s="621"/>
      <c r="CT39" s="621"/>
      <c r="CU39" s="621"/>
      <c r="CV39" s="621"/>
      <c r="CW39" s="621"/>
      <c r="CX39" s="621"/>
      <c r="CY39" s="622"/>
      <c r="CZ39" s="629">
        <v>7</v>
      </c>
      <c r="DA39" s="630"/>
      <c r="DB39" s="630"/>
      <c r="DC39" s="631"/>
      <c r="DD39" s="600">
        <v>143999</v>
      </c>
      <c r="DE39" s="621"/>
      <c r="DF39" s="621"/>
      <c r="DG39" s="621"/>
      <c r="DH39" s="621"/>
      <c r="DI39" s="621"/>
      <c r="DJ39" s="621"/>
      <c r="DK39" s="622"/>
      <c r="DL39" s="600" t="s">
        <v>319</v>
      </c>
      <c r="DM39" s="621"/>
      <c r="DN39" s="621"/>
      <c r="DO39" s="621"/>
      <c r="DP39" s="621"/>
      <c r="DQ39" s="621"/>
      <c r="DR39" s="621"/>
      <c r="DS39" s="621"/>
      <c r="DT39" s="621"/>
      <c r="DU39" s="621"/>
      <c r="DV39" s="622"/>
      <c r="DW39" s="596"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34641</v>
      </c>
      <c r="BA40" s="592"/>
      <c r="BB40" s="592"/>
      <c r="BC40" s="592"/>
      <c r="BD40" s="621"/>
      <c r="BE40" s="621"/>
      <c r="BF40" s="654"/>
      <c r="BG40" s="673"/>
      <c r="BH40" s="674"/>
      <c r="BI40" s="674"/>
      <c r="BJ40" s="674"/>
      <c r="BK40" s="674"/>
      <c r="BL40" s="187"/>
      <c r="BM40" s="606" t="s">
        <v>327</v>
      </c>
      <c r="BN40" s="606"/>
      <c r="BO40" s="606"/>
      <c r="BP40" s="606"/>
      <c r="BQ40" s="606"/>
      <c r="BR40" s="606"/>
      <c r="BS40" s="606"/>
      <c r="BT40" s="606"/>
      <c r="BU40" s="607"/>
      <c r="BV40" s="591">
        <v>116</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t="s">
        <v>319</v>
      </c>
      <c r="CS40" s="592"/>
      <c r="CT40" s="592"/>
      <c r="CU40" s="592"/>
      <c r="CV40" s="592"/>
      <c r="CW40" s="592"/>
      <c r="CX40" s="592"/>
      <c r="CY40" s="593"/>
      <c r="CZ40" s="629" t="s">
        <v>319</v>
      </c>
      <c r="DA40" s="630"/>
      <c r="DB40" s="630"/>
      <c r="DC40" s="631"/>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85169</v>
      </c>
      <c r="BA41" s="664"/>
      <c r="BB41" s="664"/>
      <c r="BC41" s="664"/>
      <c r="BD41" s="659"/>
      <c r="BE41" s="659"/>
      <c r="BF41" s="661"/>
      <c r="BG41" s="675"/>
      <c r="BH41" s="676"/>
      <c r="BI41" s="676"/>
      <c r="BJ41" s="676"/>
      <c r="BK41" s="676"/>
      <c r="BL41" s="189"/>
      <c r="BM41" s="612" t="s">
        <v>330</v>
      </c>
      <c r="BN41" s="612"/>
      <c r="BO41" s="612"/>
      <c r="BP41" s="612"/>
      <c r="BQ41" s="612"/>
      <c r="BR41" s="612"/>
      <c r="BS41" s="612"/>
      <c r="BT41" s="612"/>
      <c r="BU41" s="613"/>
      <c r="BV41" s="663">
        <v>313</v>
      </c>
      <c r="BW41" s="664"/>
      <c r="BX41" s="664"/>
      <c r="BY41" s="664"/>
      <c r="BZ41" s="664"/>
      <c r="CA41" s="664"/>
      <c r="CB41" s="677"/>
      <c r="CD41" s="605" t="s">
        <v>331</v>
      </c>
      <c r="CE41" s="606"/>
      <c r="CF41" s="606"/>
      <c r="CG41" s="606"/>
      <c r="CH41" s="606"/>
      <c r="CI41" s="606"/>
      <c r="CJ41" s="606"/>
      <c r="CK41" s="606"/>
      <c r="CL41" s="606"/>
      <c r="CM41" s="606"/>
      <c r="CN41" s="606"/>
      <c r="CO41" s="606"/>
      <c r="CP41" s="606"/>
      <c r="CQ41" s="607"/>
      <c r="CR41" s="591" t="s">
        <v>332</v>
      </c>
      <c r="CS41" s="621"/>
      <c r="CT41" s="621"/>
      <c r="CU41" s="621"/>
      <c r="CV41" s="621"/>
      <c r="CW41" s="621"/>
      <c r="CX41" s="621"/>
      <c r="CY41" s="622"/>
      <c r="CZ41" s="629" t="s">
        <v>332</v>
      </c>
      <c r="DA41" s="630"/>
      <c r="DB41" s="630"/>
      <c r="DC41" s="631"/>
      <c r="DD41" s="600" t="s">
        <v>332</v>
      </c>
      <c r="DE41" s="621"/>
      <c r="DF41" s="621"/>
      <c r="DG41" s="621"/>
      <c r="DH41" s="621"/>
      <c r="DI41" s="621"/>
      <c r="DJ41" s="621"/>
      <c r="DK41" s="622"/>
      <c r="DL41" s="681"/>
      <c r="DM41" s="682"/>
      <c r="DN41" s="682"/>
      <c r="DO41" s="682"/>
      <c r="DP41" s="682"/>
      <c r="DQ41" s="682"/>
      <c r="DR41" s="682"/>
      <c r="DS41" s="682"/>
      <c r="DT41" s="682"/>
      <c r="DU41" s="682"/>
      <c r="DV41" s="683"/>
      <c r="DW41" s="678"/>
      <c r="DX41" s="679"/>
      <c r="DY41" s="679"/>
      <c r="DZ41" s="679"/>
      <c r="EA41" s="679"/>
      <c r="EB41" s="679"/>
      <c r="EC41" s="68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597640</v>
      </c>
      <c r="CS42" s="592"/>
      <c r="CT42" s="592"/>
      <c r="CU42" s="592"/>
      <c r="CV42" s="592"/>
      <c r="CW42" s="592"/>
      <c r="CX42" s="592"/>
      <c r="CY42" s="593"/>
      <c r="CZ42" s="629">
        <v>25.1</v>
      </c>
      <c r="DA42" s="684"/>
      <c r="DB42" s="684"/>
      <c r="DC42" s="685"/>
      <c r="DD42" s="600">
        <v>86116</v>
      </c>
      <c r="DE42" s="592"/>
      <c r="DF42" s="592"/>
      <c r="DG42" s="592"/>
      <c r="DH42" s="592"/>
      <c r="DI42" s="592"/>
      <c r="DJ42" s="592"/>
      <c r="DK42" s="593"/>
      <c r="DL42" s="681"/>
      <c r="DM42" s="682"/>
      <c r="DN42" s="682"/>
      <c r="DO42" s="682"/>
      <c r="DP42" s="682"/>
      <c r="DQ42" s="682"/>
      <c r="DR42" s="682"/>
      <c r="DS42" s="682"/>
      <c r="DT42" s="682"/>
      <c r="DU42" s="682"/>
      <c r="DV42" s="683"/>
      <c r="DW42" s="678"/>
      <c r="DX42" s="679"/>
      <c r="DY42" s="679"/>
      <c r="DZ42" s="679"/>
      <c r="EA42" s="679"/>
      <c r="EB42" s="679"/>
      <c r="EC42" s="68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31916</v>
      </c>
      <c r="CS43" s="621"/>
      <c r="CT43" s="621"/>
      <c r="CU43" s="621"/>
      <c r="CV43" s="621"/>
      <c r="CW43" s="621"/>
      <c r="CX43" s="621"/>
      <c r="CY43" s="622"/>
      <c r="CZ43" s="629">
        <v>1.3</v>
      </c>
      <c r="DA43" s="630"/>
      <c r="DB43" s="630"/>
      <c r="DC43" s="631"/>
      <c r="DD43" s="600">
        <v>31916</v>
      </c>
      <c r="DE43" s="621"/>
      <c r="DF43" s="621"/>
      <c r="DG43" s="621"/>
      <c r="DH43" s="621"/>
      <c r="DI43" s="621"/>
      <c r="DJ43" s="621"/>
      <c r="DK43" s="622"/>
      <c r="DL43" s="681"/>
      <c r="DM43" s="682"/>
      <c r="DN43" s="682"/>
      <c r="DO43" s="682"/>
      <c r="DP43" s="682"/>
      <c r="DQ43" s="682"/>
      <c r="DR43" s="682"/>
      <c r="DS43" s="682"/>
      <c r="DT43" s="682"/>
      <c r="DU43" s="682"/>
      <c r="DV43" s="683"/>
      <c r="DW43" s="678"/>
      <c r="DX43" s="679"/>
      <c r="DY43" s="679"/>
      <c r="DZ43" s="679"/>
      <c r="EA43" s="679"/>
      <c r="EB43" s="679"/>
      <c r="EC43" s="680"/>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589015</v>
      </c>
      <c r="CS44" s="592"/>
      <c r="CT44" s="592"/>
      <c r="CU44" s="592"/>
      <c r="CV44" s="592"/>
      <c r="CW44" s="592"/>
      <c r="CX44" s="592"/>
      <c r="CY44" s="593"/>
      <c r="CZ44" s="629">
        <v>24.7</v>
      </c>
      <c r="DA44" s="684"/>
      <c r="DB44" s="684"/>
      <c r="DC44" s="685"/>
      <c r="DD44" s="600">
        <v>85340</v>
      </c>
      <c r="DE44" s="592"/>
      <c r="DF44" s="592"/>
      <c r="DG44" s="592"/>
      <c r="DH44" s="592"/>
      <c r="DI44" s="592"/>
      <c r="DJ44" s="592"/>
      <c r="DK44" s="593"/>
      <c r="DL44" s="681"/>
      <c r="DM44" s="682"/>
      <c r="DN44" s="682"/>
      <c r="DO44" s="682"/>
      <c r="DP44" s="682"/>
      <c r="DQ44" s="682"/>
      <c r="DR44" s="682"/>
      <c r="DS44" s="682"/>
      <c r="DT44" s="682"/>
      <c r="DU44" s="682"/>
      <c r="DV44" s="683"/>
      <c r="DW44" s="678"/>
      <c r="DX44" s="679"/>
      <c r="DY44" s="679"/>
      <c r="DZ44" s="679"/>
      <c r="EA44" s="679"/>
      <c r="EB44" s="679"/>
      <c r="EC44" s="680"/>
    </row>
    <row r="45" spans="2:133" ht="11.25" customHeight="1">
      <c r="CD45" s="699"/>
      <c r="CE45" s="700"/>
      <c r="CF45" s="588" t="s">
        <v>339</v>
      </c>
      <c r="CG45" s="589"/>
      <c r="CH45" s="589"/>
      <c r="CI45" s="589"/>
      <c r="CJ45" s="589"/>
      <c r="CK45" s="589"/>
      <c r="CL45" s="589"/>
      <c r="CM45" s="589"/>
      <c r="CN45" s="589"/>
      <c r="CO45" s="589"/>
      <c r="CP45" s="589"/>
      <c r="CQ45" s="590"/>
      <c r="CR45" s="591">
        <v>329621</v>
      </c>
      <c r="CS45" s="621"/>
      <c r="CT45" s="621"/>
      <c r="CU45" s="621"/>
      <c r="CV45" s="621"/>
      <c r="CW45" s="621"/>
      <c r="CX45" s="621"/>
      <c r="CY45" s="622"/>
      <c r="CZ45" s="629">
        <v>13.8</v>
      </c>
      <c r="DA45" s="630"/>
      <c r="DB45" s="630"/>
      <c r="DC45" s="631"/>
      <c r="DD45" s="600">
        <v>1594</v>
      </c>
      <c r="DE45" s="621"/>
      <c r="DF45" s="621"/>
      <c r="DG45" s="621"/>
      <c r="DH45" s="621"/>
      <c r="DI45" s="621"/>
      <c r="DJ45" s="621"/>
      <c r="DK45" s="622"/>
      <c r="DL45" s="681"/>
      <c r="DM45" s="682"/>
      <c r="DN45" s="682"/>
      <c r="DO45" s="682"/>
      <c r="DP45" s="682"/>
      <c r="DQ45" s="682"/>
      <c r="DR45" s="682"/>
      <c r="DS45" s="682"/>
      <c r="DT45" s="682"/>
      <c r="DU45" s="682"/>
      <c r="DV45" s="683"/>
      <c r="DW45" s="678"/>
      <c r="DX45" s="679"/>
      <c r="DY45" s="679"/>
      <c r="DZ45" s="679"/>
      <c r="EA45" s="679"/>
      <c r="EB45" s="679"/>
      <c r="EC45" s="680"/>
    </row>
    <row r="46" spans="2:133" ht="11.25" customHeight="1">
      <c r="CD46" s="699"/>
      <c r="CE46" s="700"/>
      <c r="CF46" s="588" t="s">
        <v>340</v>
      </c>
      <c r="CG46" s="589"/>
      <c r="CH46" s="589"/>
      <c r="CI46" s="589"/>
      <c r="CJ46" s="589"/>
      <c r="CK46" s="589"/>
      <c r="CL46" s="589"/>
      <c r="CM46" s="589"/>
      <c r="CN46" s="589"/>
      <c r="CO46" s="589"/>
      <c r="CP46" s="589"/>
      <c r="CQ46" s="590"/>
      <c r="CR46" s="591">
        <v>259394</v>
      </c>
      <c r="CS46" s="592"/>
      <c r="CT46" s="592"/>
      <c r="CU46" s="592"/>
      <c r="CV46" s="592"/>
      <c r="CW46" s="592"/>
      <c r="CX46" s="592"/>
      <c r="CY46" s="593"/>
      <c r="CZ46" s="629">
        <v>10.9</v>
      </c>
      <c r="DA46" s="684"/>
      <c r="DB46" s="684"/>
      <c r="DC46" s="685"/>
      <c r="DD46" s="600">
        <v>83746</v>
      </c>
      <c r="DE46" s="592"/>
      <c r="DF46" s="592"/>
      <c r="DG46" s="592"/>
      <c r="DH46" s="592"/>
      <c r="DI46" s="592"/>
      <c r="DJ46" s="592"/>
      <c r="DK46" s="593"/>
      <c r="DL46" s="681"/>
      <c r="DM46" s="682"/>
      <c r="DN46" s="682"/>
      <c r="DO46" s="682"/>
      <c r="DP46" s="682"/>
      <c r="DQ46" s="682"/>
      <c r="DR46" s="682"/>
      <c r="DS46" s="682"/>
      <c r="DT46" s="682"/>
      <c r="DU46" s="682"/>
      <c r="DV46" s="683"/>
      <c r="DW46" s="678"/>
      <c r="DX46" s="679"/>
      <c r="DY46" s="679"/>
      <c r="DZ46" s="679"/>
      <c r="EA46" s="679"/>
      <c r="EB46" s="679"/>
      <c r="EC46" s="680"/>
    </row>
    <row r="47" spans="2:133" ht="11.25" customHeight="1">
      <c r="CD47" s="699"/>
      <c r="CE47" s="700"/>
      <c r="CF47" s="588" t="s">
        <v>341</v>
      </c>
      <c r="CG47" s="589"/>
      <c r="CH47" s="589"/>
      <c r="CI47" s="589"/>
      <c r="CJ47" s="589"/>
      <c r="CK47" s="589"/>
      <c r="CL47" s="589"/>
      <c r="CM47" s="589"/>
      <c r="CN47" s="589"/>
      <c r="CO47" s="589"/>
      <c r="CP47" s="589"/>
      <c r="CQ47" s="590"/>
      <c r="CR47" s="591">
        <v>8625</v>
      </c>
      <c r="CS47" s="621"/>
      <c r="CT47" s="621"/>
      <c r="CU47" s="621"/>
      <c r="CV47" s="621"/>
      <c r="CW47" s="621"/>
      <c r="CX47" s="621"/>
      <c r="CY47" s="622"/>
      <c r="CZ47" s="629">
        <v>0.4</v>
      </c>
      <c r="DA47" s="630"/>
      <c r="DB47" s="630"/>
      <c r="DC47" s="631"/>
      <c r="DD47" s="600">
        <v>776</v>
      </c>
      <c r="DE47" s="621"/>
      <c r="DF47" s="621"/>
      <c r="DG47" s="621"/>
      <c r="DH47" s="621"/>
      <c r="DI47" s="621"/>
      <c r="DJ47" s="621"/>
      <c r="DK47" s="622"/>
      <c r="DL47" s="681"/>
      <c r="DM47" s="682"/>
      <c r="DN47" s="682"/>
      <c r="DO47" s="682"/>
      <c r="DP47" s="682"/>
      <c r="DQ47" s="682"/>
      <c r="DR47" s="682"/>
      <c r="DS47" s="682"/>
      <c r="DT47" s="682"/>
      <c r="DU47" s="682"/>
      <c r="DV47" s="683"/>
      <c r="DW47" s="678"/>
      <c r="DX47" s="679"/>
      <c r="DY47" s="679"/>
      <c r="DZ47" s="679"/>
      <c r="EA47" s="679"/>
      <c r="EB47" s="679"/>
      <c r="EC47" s="680"/>
    </row>
    <row r="48" spans="2:133">
      <c r="CD48" s="701"/>
      <c r="CE48" s="702"/>
      <c r="CF48" s="588" t="s">
        <v>342</v>
      </c>
      <c r="CG48" s="589"/>
      <c r="CH48" s="589"/>
      <c r="CI48" s="589"/>
      <c r="CJ48" s="589"/>
      <c r="CK48" s="589"/>
      <c r="CL48" s="589"/>
      <c r="CM48" s="589"/>
      <c r="CN48" s="589"/>
      <c r="CO48" s="589"/>
      <c r="CP48" s="589"/>
      <c r="CQ48" s="590"/>
      <c r="CR48" s="591" t="s">
        <v>319</v>
      </c>
      <c r="CS48" s="592"/>
      <c r="CT48" s="592"/>
      <c r="CU48" s="592"/>
      <c r="CV48" s="592"/>
      <c r="CW48" s="592"/>
      <c r="CX48" s="592"/>
      <c r="CY48" s="593"/>
      <c r="CZ48" s="629" t="s">
        <v>319</v>
      </c>
      <c r="DA48" s="684"/>
      <c r="DB48" s="684"/>
      <c r="DC48" s="685"/>
      <c r="DD48" s="600" t="s">
        <v>319</v>
      </c>
      <c r="DE48" s="592"/>
      <c r="DF48" s="592"/>
      <c r="DG48" s="592"/>
      <c r="DH48" s="592"/>
      <c r="DI48" s="592"/>
      <c r="DJ48" s="592"/>
      <c r="DK48" s="593"/>
      <c r="DL48" s="681"/>
      <c r="DM48" s="682"/>
      <c r="DN48" s="682"/>
      <c r="DO48" s="682"/>
      <c r="DP48" s="682"/>
      <c r="DQ48" s="682"/>
      <c r="DR48" s="682"/>
      <c r="DS48" s="682"/>
      <c r="DT48" s="682"/>
      <c r="DU48" s="682"/>
      <c r="DV48" s="683"/>
      <c r="DW48" s="678"/>
      <c r="DX48" s="679"/>
      <c r="DY48" s="679"/>
      <c r="DZ48" s="679"/>
      <c r="EA48" s="679"/>
      <c r="EB48" s="679"/>
      <c r="EC48" s="680"/>
    </row>
    <row r="49" spans="82:133" ht="11.25" customHeight="1">
      <c r="CD49" s="634" t="s">
        <v>343</v>
      </c>
      <c r="CE49" s="635"/>
      <c r="CF49" s="635"/>
      <c r="CG49" s="635"/>
      <c r="CH49" s="635"/>
      <c r="CI49" s="635"/>
      <c r="CJ49" s="635"/>
      <c r="CK49" s="635"/>
      <c r="CL49" s="635"/>
      <c r="CM49" s="635"/>
      <c r="CN49" s="635"/>
      <c r="CO49" s="635"/>
      <c r="CP49" s="635"/>
      <c r="CQ49" s="636"/>
      <c r="CR49" s="663">
        <v>2381046</v>
      </c>
      <c r="CS49" s="659"/>
      <c r="CT49" s="659"/>
      <c r="CU49" s="659"/>
      <c r="CV49" s="659"/>
      <c r="CW49" s="659"/>
      <c r="CX49" s="659"/>
      <c r="CY49" s="686"/>
      <c r="CZ49" s="687">
        <v>100</v>
      </c>
      <c r="DA49" s="688"/>
      <c r="DB49" s="688"/>
      <c r="DC49" s="689"/>
      <c r="DD49" s="690">
        <v>1623144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c r="R7" s="721"/>
      <c r="S7" s="721"/>
      <c r="T7" s="721"/>
      <c r="U7" s="721"/>
      <c r="V7" s="721"/>
      <c r="W7" s="721"/>
      <c r="X7" s="721"/>
      <c r="Y7" s="721"/>
      <c r="Z7" s="721"/>
      <c r="AA7" s="721"/>
      <c r="AB7" s="721"/>
      <c r="AC7" s="721"/>
      <c r="AD7" s="721"/>
      <c r="AE7" s="722"/>
      <c r="AF7" s="723">
        <v>193</v>
      </c>
      <c r="AG7" s="724"/>
      <c r="AH7" s="724"/>
      <c r="AI7" s="724"/>
      <c r="AJ7" s="725"/>
      <c r="AK7" s="760"/>
      <c r="AL7" s="761"/>
      <c r="AM7" s="761"/>
      <c r="AN7" s="761"/>
      <c r="AO7" s="761"/>
      <c r="AP7" s="761"/>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v>-114</v>
      </c>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79</v>
      </c>
      <c r="AG23" s="780"/>
      <c r="AH23" s="780"/>
      <c r="AI23" s="780"/>
      <c r="AJ23" s="783"/>
      <c r="AK23" s="784"/>
      <c r="AL23" s="785"/>
      <c r="AM23" s="785"/>
      <c r="AN23" s="785"/>
      <c r="AO23" s="785"/>
      <c r="AP23" s="780"/>
      <c r="AQ23" s="780"/>
      <c r="AR23" s="780"/>
      <c r="AS23" s="780"/>
      <c r="AT23" s="780"/>
      <c r="AU23" s="786"/>
      <c r="AV23" s="786"/>
      <c r="AW23" s="786"/>
      <c r="AX23" s="786"/>
      <c r="AY23" s="787"/>
      <c r="AZ23" s="795" t="s">
        <v>371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c r="R28" s="809"/>
      <c r="S28" s="809"/>
      <c r="T28" s="809"/>
      <c r="U28" s="809"/>
      <c r="V28" s="809"/>
      <c r="W28" s="809"/>
      <c r="X28" s="809"/>
      <c r="Y28" s="809"/>
      <c r="Z28" s="809"/>
      <c r="AA28" s="809"/>
      <c r="AB28" s="809"/>
      <c r="AC28" s="809"/>
      <c r="AD28" s="809"/>
      <c r="AE28" s="810"/>
      <c r="AF28" s="811">
        <v>3</v>
      </c>
      <c r="AG28" s="809"/>
      <c r="AH28" s="809"/>
      <c r="AI28" s="809"/>
      <c r="AJ28" s="812"/>
      <c r="AK28" s="813"/>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c r="R29" s="745"/>
      <c r="S29" s="745"/>
      <c r="T29" s="745"/>
      <c r="U29" s="745"/>
      <c r="V29" s="745"/>
      <c r="W29" s="745"/>
      <c r="X29" s="745"/>
      <c r="Y29" s="745"/>
      <c r="Z29" s="745"/>
      <c r="AA29" s="745"/>
      <c r="AB29" s="745"/>
      <c r="AC29" s="745"/>
      <c r="AD29" s="745"/>
      <c r="AE29" s="746"/>
      <c r="AF29" s="747">
        <v>-22</v>
      </c>
      <c r="AG29" s="748"/>
      <c r="AH29" s="748"/>
      <c r="AI29" s="748"/>
      <c r="AJ29" s="749"/>
      <c r="AK29" s="816"/>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c r="R30" s="745"/>
      <c r="S30" s="745"/>
      <c r="T30" s="745"/>
      <c r="U30" s="745"/>
      <c r="V30" s="745"/>
      <c r="W30" s="745"/>
      <c r="X30" s="745"/>
      <c r="Y30" s="745"/>
      <c r="Z30" s="745"/>
      <c r="AA30" s="745"/>
      <c r="AB30" s="745"/>
      <c r="AC30" s="745"/>
      <c r="AD30" s="745"/>
      <c r="AE30" s="746"/>
      <c r="AF30" s="747">
        <v>-1</v>
      </c>
      <c r="AG30" s="748"/>
      <c r="AH30" s="748"/>
      <c r="AI30" s="748"/>
      <c r="AJ30" s="749"/>
      <c r="AK30" s="816"/>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c r="R31" s="745"/>
      <c r="S31" s="745"/>
      <c r="T31" s="745"/>
      <c r="U31" s="745"/>
      <c r="V31" s="745"/>
      <c r="W31" s="745"/>
      <c r="X31" s="745"/>
      <c r="Y31" s="745"/>
      <c r="Z31" s="745"/>
      <c r="AA31" s="745"/>
      <c r="AB31" s="745"/>
      <c r="AC31" s="745"/>
      <c r="AD31" s="745"/>
      <c r="AE31" s="746"/>
      <c r="AF31" s="747">
        <v>0</v>
      </c>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v>24</v>
      </c>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114</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392</v>
      </c>
      <c r="R66" s="704"/>
      <c r="S66" s="704"/>
      <c r="T66" s="704"/>
      <c r="U66" s="705"/>
      <c r="V66" s="703" t="s">
        <v>393</v>
      </c>
      <c r="W66" s="704"/>
      <c r="X66" s="704"/>
      <c r="Y66" s="704"/>
      <c r="Z66" s="705"/>
      <c r="AA66" s="703" t="s">
        <v>394</v>
      </c>
      <c r="AB66" s="704"/>
      <c r="AC66" s="704"/>
      <c r="AD66" s="704"/>
      <c r="AE66" s="705"/>
      <c r="AF66" s="838" t="s">
        <v>395</v>
      </c>
      <c r="AG66" s="799"/>
      <c r="AH66" s="799"/>
      <c r="AI66" s="799"/>
      <c r="AJ66" s="839"/>
      <c r="AK66" s="703" t="s">
        <v>396</v>
      </c>
      <c r="AL66" s="727"/>
      <c r="AM66" s="727"/>
      <c r="AN66" s="727"/>
      <c r="AO66" s="728"/>
      <c r="AP66" s="703" t="s">
        <v>397</v>
      </c>
      <c r="AQ66" s="704"/>
      <c r="AR66" s="704"/>
      <c r="AS66" s="704"/>
      <c r="AT66" s="705"/>
      <c r="AU66" s="703" t="s">
        <v>398</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c r="C69" s="860"/>
      <c r="D69" s="860"/>
      <c r="E69" s="860"/>
      <c r="F69" s="860"/>
      <c r="G69" s="860"/>
      <c r="H69" s="860"/>
      <c r="I69" s="860"/>
      <c r="J69" s="860"/>
      <c r="K69" s="860"/>
      <c r="L69" s="860"/>
      <c r="M69" s="860"/>
      <c r="N69" s="860"/>
      <c r="O69" s="860"/>
      <c r="P69" s="861"/>
      <c r="Q69" s="862"/>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400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408</v>
      </c>
      <c r="AB109" s="881"/>
      <c r="AC109" s="881"/>
      <c r="AD109" s="881"/>
      <c r="AE109" s="882"/>
      <c r="AF109" s="880" t="s">
        <v>287</v>
      </c>
      <c r="AG109" s="881"/>
      <c r="AH109" s="881"/>
      <c r="AI109" s="881"/>
      <c r="AJ109" s="882"/>
      <c r="AK109" s="880" t="s">
        <v>286</v>
      </c>
      <c r="AL109" s="881"/>
      <c r="AM109" s="881"/>
      <c r="AN109" s="881"/>
      <c r="AO109" s="882"/>
      <c r="AP109" s="880" t="s">
        <v>409</v>
      </c>
      <c r="AQ109" s="881"/>
      <c r="AR109" s="881"/>
      <c r="AS109" s="881"/>
      <c r="AT109" s="883"/>
      <c r="AU109" s="902" t="s">
        <v>407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408</v>
      </c>
      <c r="BR109" s="881"/>
      <c r="BS109" s="881"/>
      <c r="BT109" s="881"/>
      <c r="BU109" s="882"/>
      <c r="BV109" s="880" t="s">
        <v>287</v>
      </c>
      <c r="BW109" s="881"/>
      <c r="BX109" s="881"/>
      <c r="BY109" s="881"/>
      <c r="BZ109" s="882"/>
      <c r="CA109" s="880" t="s">
        <v>286</v>
      </c>
      <c r="CB109" s="881"/>
      <c r="CC109" s="881"/>
      <c r="CD109" s="881"/>
      <c r="CE109" s="882"/>
      <c r="CF109" s="903" t="s">
        <v>409</v>
      </c>
      <c r="CG109" s="903"/>
      <c r="CH109" s="903"/>
      <c r="CI109" s="903"/>
      <c r="CJ109" s="903"/>
      <c r="CK109" s="880" t="s">
        <v>410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408</v>
      </c>
      <c r="DH109" s="881"/>
      <c r="DI109" s="881"/>
      <c r="DJ109" s="881"/>
      <c r="DK109" s="882"/>
      <c r="DL109" s="880" t="s">
        <v>287</v>
      </c>
      <c r="DM109" s="881"/>
      <c r="DN109" s="881"/>
      <c r="DO109" s="881"/>
      <c r="DP109" s="882"/>
      <c r="DQ109" s="880" t="s">
        <v>286</v>
      </c>
      <c r="DR109" s="881"/>
      <c r="DS109" s="881"/>
      <c r="DT109" s="881"/>
      <c r="DU109" s="882"/>
      <c r="DV109" s="880" t="s">
        <v>409</v>
      </c>
      <c r="DW109" s="881"/>
      <c r="DX109" s="881"/>
      <c r="DY109" s="881"/>
      <c r="DZ109" s="883"/>
    </row>
    <row r="110" spans="1:131" s="197" customFormat="1" ht="26.25" customHeight="1">
      <c r="A110" s="884" t="s">
        <v>411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539807</v>
      </c>
      <c r="AB110" s="888"/>
      <c r="AC110" s="888"/>
      <c r="AD110" s="888"/>
      <c r="AE110" s="889"/>
      <c r="AF110" s="890">
        <v>471643</v>
      </c>
      <c r="AG110" s="888"/>
      <c r="AH110" s="888"/>
      <c r="AI110" s="888"/>
      <c r="AJ110" s="889"/>
      <c r="AK110" s="890">
        <v>460814</v>
      </c>
      <c r="AL110" s="888"/>
      <c r="AM110" s="888"/>
      <c r="AN110" s="888"/>
      <c r="AO110" s="889"/>
      <c r="AP110" s="891">
        <v>50.9</v>
      </c>
      <c r="AQ110" s="892"/>
      <c r="AR110" s="892"/>
      <c r="AS110" s="892"/>
      <c r="AT110" s="893"/>
      <c r="AU110" s="894" t="s">
        <v>61</v>
      </c>
      <c r="AV110" s="895"/>
      <c r="AW110" s="895"/>
      <c r="AX110" s="895"/>
      <c r="AY110" s="896"/>
      <c r="AZ110" s="938" t="s">
        <v>412</v>
      </c>
      <c r="BA110" s="885"/>
      <c r="BB110" s="885"/>
      <c r="BC110" s="885"/>
      <c r="BD110" s="885"/>
      <c r="BE110" s="885"/>
      <c r="BF110" s="885"/>
      <c r="BG110" s="885"/>
      <c r="BH110" s="885"/>
      <c r="BI110" s="885"/>
      <c r="BJ110" s="885"/>
      <c r="BK110" s="885"/>
      <c r="BL110" s="885"/>
      <c r="BM110" s="885"/>
      <c r="BN110" s="885"/>
      <c r="BO110" s="885"/>
      <c r="BP110" s="886"/>
      <c r="BQ110" s="924">
        <v>2931163</v>
      </c>
      <c r="BR110" s="925"/>
      <c r="BS110" s="925"/>
      <c r="BT110" s="925"/>
      <c r="BU110" s="925"/>
      <c r="BV110" s="925">
        <v>2803598</v>
      </c>
      <c r="BW110" s="925"/>
      <c r="BX110" s="925"/>
      <c r="BY110" s="925"/>
      <c r="BZ110" s="925"/>
      <c r="CA110" s="925">
        <v>2543151</v>
      </c>
      <c r="CB110" s="925"/>
      <c r="CC110" s="925"/>
      <c r="CD110" s="925"/>
      <c r="CE110" s="925"/>
      <c r="CF110" s="939">
        <v>280.7</v>
      </c>
      <c r="CG110" s="940"/>
      <c r="CH110" s="940"/>
      <c r="CI110" s="940"/>
      <c r="CJ110" s="940"/>
      <c r="CK110" s="941" t="s">
        <v>413</v>
      </c>
      <c r="CL110" s="942"/>
      <c r="CM110" s="921" t="s">
        <v>414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114</v>
      </c>
      <c r="DH110" s="925"/>
      <c r="DI110" s="925"/>
      <c r="DJ110" s="925"/>
      <c r="DK110" s="925"/>
      <c r="DL110" s="925" t="s">
        <v>114</v>
      </c>
      <c r="DM110" s="925"/>
      <c r="DN110" s="925"/>
      <c r="DO110" s="925"/>
      <c r="DP110" s="925"/>
      <c r="DQ110" s="925" t="s">
        <v>114</v>
      </c>
      <c r="DR110" s="925"/>
      <c r="DS110" s="925"/>
      <c r="DT110" s="925"/>
      <c r="DU110" s="925"/>
      <c r="DV110" s="926" t="s">
        <v>114</v>
      </c>
      <c r="DW110" s="926"/>
      <c r="DX110" s="926"/>
      <c r="DY110" s="926"/>
      <c r="DZ110" s="927"/>
    </row>
    <row r="111" spans="1:131" s="197" customFormat="1" ht="26.25" customHeight="1">
      <c r="A111" s="928" t="s">
        <v>415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114</v>
      </c>
      <c r="AB111" s="932"/>
      <c r="AC111" s="932"/>
      <c r="AD111" s="932"/>
      <c r="AE111" s="933"/>
      <c r="AF111" s="934" t="s">
        <v>114</v>
      </c>
      <c r="AG111" s="932"/>
      <c r="AH111" s="932"/>
      <c r="AI111" s="932"/>
      <c r="AJ111" s="933"/>
      <c r="AK111" s="934" t="s">
        <v>114</v>
      </c>
      <c r="AL111" s="932"/>
      <c r="AM111" s="932"/>
      <c r="AN111" s="932"/>
      <c r="AO111" s="933"/>
      <c r="AP111" s="935" t="s">
        <v>114</v>
      </c>
      <c r="AQ111" s="936"/>
      <c r="AR111" s="936"/>
      <c r="AS111" s="936"/>
      <c r="AT111" s="937"/>
      <c r="AU111" s="897"/>
      <c r="AV111" s="898"/>
      <c r="AW111" s="898"/>
      <c r="AX111" s="898"/>
      <c r="AY111" s="899"/>
      <c r="AZ111" s="947" t="s">
        <v>416</v>
      </c>
      <c r="BA111" s="948"/>
      <c r="BB111" s="948"/>
      <c r="BC111" s="948"/>
      <c r="BD111" s="948"/>
      <c r="BE111" s="948"/>
      <c r="BF111" s="948"/>
      <c r="BG111" s="948"/>
      <c r="BH111" s="948"/>
      <c r="BI111" s="948"/>
      <c r="BJ111" s="948"/>
      <c r="BK111" s="948"/>
      <c r="BL111" s="948"/>
      <c r="BM111" s="948"/>
      <c r="BN111" s="948"/>
      <c r="BO111" s="948"/>
      <c r="BP111" s="949"/>
      <c r="BQ111" s="917" t="s">
        <v>114</v>
      </c>
      <c r="BR111" s="918"/>
      <c r="BS111" s="918"/>
      <c r="BT111" s="918"/>
      <c r="BU111" s="918"/>
      <c r="BV111" s="918">
        <v>3150</v>
      </c>
      <c r="BW111" s="918"/>
      <c r="BX111" s="918"/>
      <c r="BY111" s="918"/>
      <c r="BZ111" s="918"/>
      <c r="CA111" s="918" t="s">
        <v>114</v>
      </c>
      <c r="CB111" s="918"/>
      <c r="CC111" s="918"/>
      <c r="CD111" s="918"/>
      <c r="CE111" s="918"/>
      <c r="CF111" s="912" t="s">
        <v>114</v>
      </c>
      <c r="CG111" s="913"/>
      <c r="CH111" s="913"/>
      <c r="CI111" s="913"/>
      <c r="CJ111" s="913"/>
      <c r="CK111" s="943"/>
      <c r="CL111" s="944"/>
      <c r="CM111" s="914" t="s">
        <v>417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114</v>
      </c>
      <c r="DH111" s="918"/>
      <c r="DI111" s="918"/>
      <c r="DJ111" s="918"/>
      <c r="DK111" s="918"/>
      <c r="DL111" s="918" t="s">
        <v>114</v>
      </c>
      <c r="DM111" s="918"/>
      <c r="DN111" s="918"/>
      <c r="DO111" s="918"/>
      <c r="DP111" s="918"/>
      <c r="DQ111" s="918" t="s">
        <v>114</v>
      </c>
      <c r="DR111" s="918"/>
      <c r="DS111" s="918"/>
      <c r="DT111" s="918"/>
      <c r="DU111" s="918"/>
      <c r="DV111" s="919" t="s">
        <v>114</v>
      </c>
      <c r="DW111" s="919"/>
      <c r="DX111" s="919"/>
      <c r="DY111" s="919"/>
      <c r="DZ111" s="920"/>
    </row>
    <row r="112" spans="1:131" s="197" customFormat="1" ht="26.25" customHeight="1">
      <c r="A112" s="950" t="s">
        <v>418</v>
      </c>
      <c r="B112" s="951"/>
      <c r="C112" s="948" t="s">
        <v>419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114</v>
      </c>
      <c r="AB112" s="957"/>
      <c r="AC112" s="957"/>
      <c r="AD112" s="957"/>
      <c r="AE112" s="958"/>
      <c r="AF112" s="959" t="s">
        <v>114</v>
      </c>
      <c r="AG112" s="957"/>
      <c r="AH112" s="957"/>
      <c r="AI112" s="957"/>
      <c r="AJ112" s="958"/>
      <c r="AK112" s="959" t="s">
        <v>114</v>
      </c>
      <c r="AL112" s="957"/>
      <c r="AM112" s="957"/>
      <c r="AN112" s="957"/>
      <c r="AO112" s="958"/>
      <c r="AP112" s="960" t="s">
        <v>114</v>
      </c>
      <c r="AQ112" s="961"/>
      <c r="AR112" s="961"/>
      <c r="AS112" s="961"/>
      <c r="AT112" s="962"/>
      <c r="AU112" s="897"/>
      <c r="AV112" s="898"/>
      <c r="AW112" s="898"/>
      <c r="AX112" s="898"/>
      <c r="AY112" s="899"/>
      <c r="AZ112" s="947" t="s">
        <v>420</v>
      </c>
      <c r="BA112" s="948"/>
      <c r="BB112" s="948"/>
      <c r="BC112" s="948"/>
      <c r="BD112" s="948"/>
      <c r="BE112" s="948"/>
      <c r="BF112" s="948"/>
      <c r="BG112" s="948"/>
      <c r="BH112" s="948"/>
      <c r="BI112" s="948"/>
      <c r="BJ112" s="948"/>
      <c r="BK112" s="948"/>
      <c r="BL112" s="948"/>
      <c r="BM112" s="948"/>
      <c r="BN112" s="948"/>
      <c r="BO112" s="948"/>
      <c r="BP112" s="949"/>
      <c r="BQ112" s="917">
        <v>165842</v>
      </c>
      <c r="BR112" s="918"/>
      <c r="BS112" s="918"/>
      <c r="BT112" s="918"/>
      <c r="BU112" s="918"/>
      <c r="BV112" s="918">
        <v>253977</v>
      </c>
      <c r="BW112" s="918"/>
      <c r="BX112" s="918"/>
      <c r="BY112" s="918"/>
      <c r="BZ112" s="918"/>
      <c r="CA112" s="918">
        <v>292147</v>
      </c>
      <c r="CB112" s="918"/>
      <c r="CC112" s="918"/>
      <c r="CD112" s="918"/>
      <c r="CE112" s="918"/>
      <c r="CF112" s="912">
        <v>32.200000000000003</v>
      </c>
      <c r="CG112" s="913"/>
      <c r="CH112" s="913"/>
      <c r="CI112" s="913"/>
      <c r="CJ112" s="913"/>
      <c r="CK112" s="943"/>
      <c r="CL112" s="944"/>
      <c r="CM112" s="914" t="s">
        <v>421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114</v>
      </c>
      <c r="DH112" s="918"/>
      <c r="DI112" s="918"/>
      <c r="DJ112" s="918"/>
      <c r="DK112" s="918"/>
      <c r="DL112" s="918" t="s">
        <v>114</v>
      </c>
      <c r="DM112" s="918"/>
      <c r="DN112" s="918"/>
      <c r="DO112" s="918"/>
      <c r="DP112" s="918"/>
      <c r="DQ112" s="918" t="s">
        <v>114</v>
      </c>
      <c r="DR112" s="918"/>
      <c r="DS112" s="918"/>
      <c r="DT112" s="918"/>
      <c r="DU112" s="918"/>
      <c r="DV112" s="919" t="s">
        <v>114</v>
      </c>
      <c r="DW112" s="919"/>
      <c r="DX112" s="919"/>
      <c r="DY112" s="919"/>
      <c r="DZ112" s="920"/>
    </row>
    <row r="113" spans="1:130" s="197" customFormat="1" ht="26.25" customHeight="1">
      <c r="A113" s="952"/>
      <c r="B113" s="953"/>
      <c r="C113" s="948" t="s">
        <v>422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32543</v>
      </c>
      <c r="AB113" s="932"/>
      <c r="AC113" s="932"/>
      <c r="AD113" s="932"/>
      <c r="AE113" s="933"/>
      <c r="AF113" s="934">
        <v>28004</v>
      </c>
      <c r="AG113" s="932"/>
      <c r="AH113" s="932"/>
      <c r="AI113" s="932"/>
      <c r="AJ113" s="933"/>
      <c r="AK113" s="934">
        <v>16159</v>
      </c>
      <c r="AL113" s="932"/>
      <c r="AM113" s="932"/>
      <c r="AN113" s="932"/>
      <c r="AO113" s="933"/>
      <c r="AP113" s="935">
        <v>1.8</v>
      </c>
      <c r="AQ113" s="936"/>
      <c r="AR113" s="936"/>
      <c r="AS113" s="936"/>
      <c r="AT113" s="937"/>
      <c r="AU113" s="897"/>
      <c r="AV113" s="898"/>
      <c r="AW113" s="898"/>
      <c r="AX113" s="898"/>
      <c r="AY113" s="899"/>
      <c r="AZ113" s="947" t="s">
        <v>423</v>
      </c>
      <c r="BA113" s="948"/>
      <c r="BB113" s="948"/>
      <c r="BC113" s="948"/>
      <c r="BD113" s="948"/>
      <c r="BE113" s="948"/>
      <c r="BF113" s="948"/>
      <c r="BG113" s="948"/>
      <c r="BH113" s="948"/>
      <c r="BI113" s="948"/>
      <c r="BJ113" s="948"/>
      <c r="BK113" s="948"/>
      <c r="BL113" s="948"/>
      <c r="BM113" s="948"/>
      <c r="BN113" s="948"/>
      <c r="BO113" s="948"/>
      <c r="BP113" s="949"/>
      <c r="BQ113" s="917">
        <v>5036</v>
      </c>
      <c r="BR113" s="918"/>
      <c r="BS113" s="918"/>
      <c r="BT113" s="918"/>
      <c r="BU113" s="918"/>
      <c r="BV113" s="918">
        <v>5138</v>
      </c>
      <c r="BW113" s="918"/>
      <c r="BX113" s="918"/>
      <c r="BY113" s="918"/>
      <c r="BZ113" s="918"/>
      <c r="CA113" s="918">
        <v>4974</v>
      </c>
      <c r="CB113" s="918"/>
      <c r="CC113" s="918"/>
      <c r="CD113" s="918"/>
      <c r="CE113" s="918"/>
      <c r="CF113" s="912">
        <v>0.5</v>
      </c>
      <c r="CG113" s="913"/>
      <c r="CH113" s="913"/>
      <c r="CI113" s="913"/>
      <c r="CJ113" s="913"/>
      <c r="CK113" s="943"/>
      <c r="CL113" s="944"/>
      <c r="CM113" s="914" t="s">
        <v>424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114</v>
      </c>
      <c r="DH113" s="957"/>
      <c r="DI113" s="957"/>
      <c r="DJ113" s="957"/>
      <c r="DK113" s="958"/>
      <c r="DL113" s="959" t="s">
        <v>114</v>
      </c>
      <c r="DM113" s="957"/>
      <c r="DN113" s="957"/>
      <c r="DO113" s="957"/>
      <c r="DP113" s="958"/>
      <c r="DQ113" s="959" t="s">
        <v>114</v>
      </c>
      <c r="DR113" s="957"/>
      <c r="DS113" s="957"/>
      <c r="DT113" s="957"/>
      <c r="DU113" s="958"/>
      <c r="DV113" s="960" t="s">
        <v>114</v>
      </c>
      <c r="DW113" s="961"/>
      <c r="DX113" s="961"/>
      <c r="DY113" s="961"/>
      <c r="DZ113" s="962"/>
    </row>
    <row r="114" spans="1:130" s="197" customFormat="1" ht="26.25" customHeight="1">
      <c r="A114" s="952"/>
      <c r="B114" s="953"/>
      <c r="C114" s="948" t="s">
        <v>425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1975</v>
      </c>
      <c r="AB114" s="957"/>
      <c r="AC114" s="957"/>
      <c r="AD114" s="957"/>
      <c r="AE114" s="958"/>
      <c r="AF114" s="959">
        <v>1795</v>
      </c>
      <c r="AG114" s="957"/>
      <c r="AH114" s="957"/>
      <c r="AI114" s="957"/>
      <c r="AJ114" s="958"/>
      <c r="AK114" s="959">
        <v>1274</v>
      </c>
      <c r="AL114" s="957"/>
      <c r="AM114" s="957"/>
      <c r="AN114" s="957"/>
      <c r="AO114" s="958"/>
      <c r="AP114" s="960">
        <v>0.1</v>
      </c>
      <c r="AQ114" s="961"/>
      <c r="AR114" s="961"/>
      <c r="AS114" s="961"/>
      <c r="AT114" s="962"/>
      <c r="AU114" s="897"/>
      <c r="AV114" s="898"/>
      <c r="AW114" s="898"/>
      <c r="AX114" s="898"/>
      <c r="AY114" s="899"/>
      <c r="AZ114" s="947" t="s">
        <v>426</v>
      </c>
      <c r="BA114" s="948"/>
      <c r="BB114" s="948"/>
      <c r="BC114" s="948"/>
      <c r="BD114" s="948"/>
      <c r="BE114" s="948"/>
      <c r="BF114" s="948"/>
      <c r="BG114" s="948"/>
      <c r="BH114" s="948"/>
      <c r="BI114" s="948"/>
      <c r="BJ114" s="948"/>
      <c r="BK114" s="948"/>
      <c r="BL114" s="948"/>
      <c r="BM114" s="948"/>
      <c r="BN114" s="948"/>
      <c r="BO114" s="948"/>
      <c r="BP114" s="949"/>
      <c r="BQ114" s="917">
        <v>576858</v>
      </c>
      <c r="BR114" s="918"/>
      <c r="BS114" s="918"/>
      <c r="BT114" s="918"/>
      <c r="BU114" s="918"/>
      <c r="BV114" s="918">
        <v>570834</v>
      </c>
      <c r="BW114" s="918"/>
      <c r="BX114" s="918"/>
      <c r="BY114" s="918"/>
      <c r="BZ114" s="918"/>
      <c r="CA114" s="918">
        <v>267942</v>
      </c>
      <c r="CB114" s="918"/>
      <c r="CC114" s="918"/>
      <c r="CD114" s="918"/>
      <c r="CE114" s="918"/>
      <c r="CF114" s="912">
        <v>29.6</v>
      </c>
      <c r="CG114" s="913"/>
      <c r="CH114" s="913"/>
      <c r="CI114" s="913"/>
      <c r="CJ114" s="913"/>
      <c r="CK114" s="943"/>
      <c r="CL114" s="944"/>
      <c r="CM114" s="914" t="s">
        <v>427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114</v>
      </c>
      <c r="DH114" s="957"/>
      <c r="DI114" s="957"/>
      <c r="DJ114" s="957"/>
      <c r="DK114" s="958"/>
      <c r="DL114" s="959" t="s">
        <v>114</v>
      </c>
      <c r="DM114" s="957"/>
      <c r="DN114" s="957"/>
      <c r="DO114" s="957"/>
      <c r="DP114" s="958"/>
      <c r="DQ114" s="959" t="s">
        <v>114</v>
      </c>
      <c r="DR114" s="957"/>
      <c r="DS114" s="957"/>
      <c r="DT114" s="957"/>
      <c r="DU114" s="958"/>
      <c r="DV114" s="960" t="s">
        <v>114</v>
      </c>
      <c r="DW114" s="961"/>
      <c r="DX114" s="961"/>
      <c r="DY114" s="961"/>
      <c r="DZ114" s="962"/>
    </row>
    <row r="115" spans="1:130" s="197" customFormat="1" ht="26.25" customHeight="1">
      <c r="A115" s="952"/>
      <c r="B115" s="953"/>
      <c r="C115" s="948" t="s">
        <v>428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114</v>
      </c>
      <c r="AB115" s="932"/>
      <c r="AC115" s="932"/>
      <c r="AD115" s="932"/>
      <c r="AE115" s="933"/>
      <c r="AF115" s="934" t="s">
        <v>114</v>
      </c>
      <c r="AG115" s="932"/>
      <c r="AH115" s="932"/>
      <c r="AI115" s="932"/>
      <c r="AJ115" s="933"/>
      <c r="AK115" s="934" t="s">
        <v>114</v>
      </c>
      <c r="AL115" s="932"/>
      <c r="AM115" s="932"/>
      <c r="AN115" s="932"/>
      <c r="AO115" s="933"/>
      <c r="AP115" s="935" t="s">
        <v>114</v>
      </c>
      <c r="AQ115" s="936"/>
      <c r="AR115" s="936"/>
      <c r="AS115" s="936"/>
      <c r="AT115" s="937"/>
      <c r="AU115" s="897"/>
      <c r="AV115" s="898"/>
      <c r="AW115" s="898"/>
      <c r="AX115" s="898"/>
      <c r="AY115" s="899"/>
      <c r="AZ115" s="947" t="s">
        <v>429</v>
      </c>
      <c r="BA115" s="948"/>
      <c r="BB115" s="948"/>
      <c r="BC115" s="948"/>
      <c r="BD115" s="948"/>
      <c r="BE115" s="948"/>
      <c r="BF115" s="948"/>
      <c r="BG115" s="948"/>
      <c r="BH115" s="948"/>
      <c r="BI115" s="948"/>
      <c r="BJ115" s="948"/>
      <c r="BK115" s="948"/>
      <c r="BL115" s="948"/>
      <c r="BM115" s="948"/>
      <c r="BN115" s="948"/>
      <c r="BO115" s="948"/>
      <c r="BP115" s="949"/>
      <c r="BQ115" s="917" t="s">
        <v>114</v>
      </c>
      <c r="BR115" s="918"/>
      <c r="BS115" s="918"/>
      <c r="BT115" s="918"/>
      <c r="BU115" s="918"/>
      <c r="BV115" s="918" t="s">
        <v>114</v>
      </c>
      <c r="BW115" s="918"/>
      <c r="BX115" s="918"/>
      <c r="BY115" s="918"/>
      <c r="BZ115" s="918"/>
      <c r="CA115" s="918" t="s">
        <v>114</v>
      </c>
      <c r="CB115" s="918"/>
      <c r="CC115" s="918"/>
      <c r="CD115" s="918"/>
      <c r="CE115" s="918"/>
      <c r="CF115" s="912" t="s">
        <v>114</v>
      </c>
      <c r="CG115" s="913"/>
      <c r="CH115" s="913"/>
      <c r="CI115" s="913"/>
      <c r="CJ115" s="913"/>
      <c r="CK115" s="943"/>
      <c r="CL115" s="944"/>
      <c r="CM115" s="947" t="s">
        <v>430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114</v>
      </c>
      <c r="DH115" s="957"/>
      <c r="DI115" s="957"/>
      <c r="DJ115" s="957"/>
      <c r="DK115" s="958"/>
      <c r="DL115" s="959" t="s">
        <v>114</v>
      </c>
      <c r="DM115" s="957"/>
      <c r="DN115" s="957"/>
      <c r="DO115" s="957"/>
      <c r="DP115" s="958"/>
      <c r="DQ115" s="959" t="s">
        <v>114</v>
      </c>
      <c r="DR115" s="957"/>
      <c r="DS115" s="957"/>
      <c r="DT115" s="957"/>
      <c r="DU115" s="958"/>
      <c r="DV115" s="960" t="s">
        <v>114</v>
      </c>
      <c r="DW115" s="961"/>
      <c r="DX115" s="961"/>
      <c r="DY115" s="961"/>
      <c r="DZ115" s="962"/>
    </row>
    <row r="116" spans="1:130" s="197" customFormat="1" ht="26.25" customHeight="1">
      <c r="A116" s="954"/>
      <c r="B116" s="955"/>
      <c r="C116" s="969" t="s">
        <v>431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47</v>
      </c>
      <c r="AB116" s="957"/>
      <c r="AC116" s="957"/>
      <c r="AD116" s="957"/>
      <c r="AE116" s="958"/>
      <c r="AF116" s="959">
        <v>233</v>
      </c>
      <c r="AG116" s="957"/>
      <c r="AH116" s="957"/>
      <c r="AI116" s="957"/>
      <c r="AJ116" s="958"/>
      <c r="AK116" s="959">
        <v>512</v>
      </c>
      <c r="AL116" s="957"/>
      <c r="AM116" s="957"/>
      <c r="AN116" s="957"/>
      <c r="AO116" s="958"/>
      <c r="AP116" s="960">
        <v>0.1</v>
      </c>
      <c r="AQ116" s="961"/>
      <c r="AR116" s="961"/>
      <c r="AS116" s="961"/>
      <c r="AT116" s="962"/>
      <c r="AU116" s="897"/>
      <c r="AV116" s="898"/>
      <c r="AW116" s="898"/>
      <c r="AX116" s="898"/>
      <c r="AY116" s="899"/>
      <c r="AZ116" s="947" t="s">
        <v>432</v>
      </c>
      <c r="BA116" s="948"/>
      <c r="BB116" s="948"/>
      <c r="BC116" s="948"/>
      <c r="BD116" s="948"/>
      <c r="BE116" s="948"/>
      <c r="BF116" s="948"/>
      <c r="BG116" s="948"/>
      <c r="BH116" s="948"/>
      <c r="BI116" s="948"/>
      <c r="BJ116" s="948"/>
      <c r="BK116" s="948"/>
      <c r="BL116" s="948"/>
      <c r="BM116" s="948"/>
      <c r="BN116" s="948"/>
      <c r="BO116" s="948"/>
      <c r="BP116" s="949"/>
      <c r="BQ116" s="917" t="s">
        <v>114</v>
      </c>
      <c r="BR116" s="918"/>
      <c r="BS116" s="918"/>
      <c r="BT116" s="918"/>
      <c r="BU116" s="918"/>
      <c r="BV116" s="918" t="s">
        <v>114</v>
      </c>
      <c r="BW116" s="918"/>
      <c r="BX116" s="918"/>
      <c r="BY116" s="918"/>
      <c r="BZ116" s="918"/>
      <c r="CA116" s="918" t="s">
        <v>114</v>
      </c>
      <c r="CB116" s="918"/>
      <c r="CC116" s="918"/>
      <c r="CD116" s="918"/>
      <c r="CE116" s="918"/>
      <c r="CF116" s="912" t="s">
        <v>114</v>
      </c>
      <c r="CG116" s="913"/>
      <c r="CH116" s="913"/>
      <c r="CI116" s="913"/>
      <c r="CJ116" s="913"/>
      <c r="CK116" s="943"/>
      <c r="CL116" s="944"/>
      <c r="CM116" s="914" t="s">
        <v>433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114</v>
      </c>
      <c r="DH116" s="957"/>
      <c r="DI116" s="957"/>
      <c r="DJ116" s="957"/>
      <c r="DK116" s="958"/>
      <c r="DL116" s="959" t="s">
        <v>114</v>
      </c>
      <c r="DM116" s="957"/>
      <c r="DN116" s="957"/>
      <c r="DO116" s="957"/>
      <c r="DP116" s="958"/>
      <c r="DQ116" s="959" t="s">
        <v>114</v>
      </c>
      <c r="DR116" s="957"/>
      <c r="DS116" s="957"/>
      <c r="DT116" s="957"/>
      <c r="DU116" s="958"/>
      <c r="DV116" s="960" t="s">
        <v>114</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434</v>
      </c>
      <c r="Z117" s="882"/>
      <c r="AA117" s="994">
        <v>574372</v>
      </c>
      <c r="AB117" s="964"/>
      <c r="AC117" s="964"/>
      <c r="AD117" s="964"/>
      <c r="AE117" s="965"/>
      <c r="AF117" s="963">
        <v>501675</v>
      </c>
      <c r="AG117" s="964"/>
      <c r="AH117" s="964"/>
      <c r="AI117" s="964"/>
      <c r="AJ117" s="965"/>
      <c r="AK117" s="963">
        <v>478759</v>
      </c>
      <c r="AL117" s="964"/>
      <c r="AM117" s="964"/>
      <c r="AN117" s="964"/>
      <c r="AO117" s="965"/>
      <c r="AP117" s="966"/>
      <c r="AQ117" s="967"/>
      <c r="AR117" s="967"/>
      <c r="AS117" s="967"/>
      <c r="AT117" s="968"/>
      <c r="AU117" s="897"/>
      <c r="AV117" s="898"/>
      <c r="AW117" s="898"/>
      <c r="AX117" s="898"/>
      <c r="AY117" s="899"/>
      <c r="AZ117" s="993" t="s">
        <v>435</v>
      </c>
      <c r="BA117" s="969"/>
      <c r="BB117" s="969"/>
      <c r="BC117" s="969"/>
      <c r="BD117" s="969"/>
      <c r="BE117" s="969"/>
      <c r="BF117" s="969"/>
      <c r="BG117" s="969"/>
      <c r="BH117" s="969"/>
      <c r="BI117" s="969"/>
      <c r="BJ117" s="969"/>
      <c r="BK117" s="969"/>
      <c r="BL117" s="969"/>
      <c r="BM117" s="969"/>
      <c r="BN117" s="969"/>
      <c r="BO117" s="969"/>
      <c r="BP117" s="970"/>
      <c r="BQ117" s="983" t="s">
        <v>114</v>
      </c>
      <c r="BR117" s="984"/>
      <c r="BS117" s="984"/>
      <c r="BT117" s="984"/>
      <c r="BU117" s="984"/>
      <c r="BV117" s="984" t="s">
        <v>114</v>
      </c>
      <c r="BW117" s="984"/>
      <c r="BX117" s="984"/>
      <c r="BY117" s="984"/>
      <c r="BZ117" s="984"/>
      <c r="CA117" s="984" t="s">
        <v>114</v>
      </c>
      <c r="CB117" s="984"/>
      <c r="CC117" s="984"/>
      <c r="CD117" s="984"/>
      <c r="CE117" s="984"/>
      <c r="CF117" s="912" t="s">
        <v>114</v>
      </c>
      <c r="CG117" s="913"/>
      <c r="CH117" s="913"/>
      <c r="CI117" s="913"/>
      <c r="CJ117" s="913"/>
      <c r="CK117" s="943"/>
      <c r="CL117" s="944"/>
      <c r="CM117" s="914" t="s">
        <v>436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114</v>
      </c>
      <c r="DH117" s="957"/>
      <c r="DI117" s="957"/>
      <c r="DJ117" s="957"/>
      <c r="DK117" s="958"/>
      <c r="DL117" s="959" t="s">
        <v>114</v>
      </c>
      <c r="DM117" s="957"/>
      <c r="DN117" s="957"/>
      <c r="DO117" s="957"/>
      <c r="DP117" s="958"/>
      <c r="DQ117" s="959" t="s">
        <v>114</v>
      </c>
      <c r="DR117" s="957"/>
      <c r="DS117" s="957"/>
      <c r="DT117" s="957"/>
      <c r="DU117" s="958"/>
      <c r="DV117" s="960" t="s">
        <v>114</v>
      </c>
      <c r="DW117" s="961"/>
      <c r="DX117" s="961"/>
      <c r="DY117" s="961"/>
      <c r="DZ117" s="962"/>
    </row>
    <row r="118" spans="1:130" s="197" customFormat="1" ht="26.25" customHeight="1">
      <c r="A118" s="902" t="s">
        <v>410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408</v>
      </c>
      <c r="AB118" s="881"/>
      <c r="AC118" s="881"/>
      <c r="AD118" s="881"/>
      <c r="AE118" s="882"/>
      <c r="AF118" s="880" t="s">
        <v>287</v>
      </c>
      <c r="AG118" s="881"/>
      <c r="AH118" s="881"/>
      <c r="AI118" s="881"/>
      <c r="AJ118" s="882"/>
      <c r="AK118" s="880" t="s">
        <v>286</v>
      </c>
      <c r="AL118" s="881"/>
      <c r="AM118" s="881"/>
      <c r="AN118" s="881"/>
      <c r="AO118" s="882"/>
      <c r="AP118" s="988" t="s">
        <v>409</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437</v>
      </c>
      <c r="BP118" s="992"/>
      <c r="BQ118" s="983">
        <v>3678899</v>
      </c>
      <c r="BR118" s="984"/>
      <c r="BS118" s="984"/>
      <c r="BT118" s="984"/>
      <c r="BU118" s="984"/>
      <c r="BV118" s="984">
        <v>3636697</v>
      </c>
      <c r="BW118" s="984"/>
      <c r="BX118" s="984"/>
      <c r="BY118" s="984"/>
      <c r="BZ118" s="984"/>
      <c r="CA118" s="984">
        <v>3108214</v>
      </c>
      <c r="CB118" s="984"/>
      <c r="CC118" s="984"/>
      <c r="CD118" s="984"/>
      <c r="CE118" s="984"/>
      <c r="CF118" s="985"/>
      <c r="CG118" s="986"/>
      <c r="CH118" s="986"/>
      <c r="CI118" s="986"/>
      <c r="CJ118" s="987"/>
      <c r="CK118" s="943"/>
      <c r="CL118" s="944"/>
      <c r="CM118" s="914" t="s">
        <v>438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114</v>
      </c>
      <c r="DH118" s="957"/>
      <c r="DI118" s="957"/>
      <c r="DJ118" s="957"/>
      <c r="DK118" s="958"/>
      <c r="DL118" s="959">
        <v>3150</v>
      </c>
      <c r="DM118" s="957"/>
      <c r="DN118" s="957"/>
      <c r="DO118" s="957"/>
      <c r="DP118" s="958"/>
      <c r="DQ118" s="959" t="s">
        <v>114</v>
      </c>
      <c r="DR118" s="957"/>
      <c r="DS118" s="957"/>
      <c r="DT118" s="957"/>
      <c r="DU118" s="958"/>
      <c r="DV118" s="960" t="s">
        <v>114</v>
      </c>
      <c r="DW118" s="961"/>
      <c r="DX118" s="961"/>
      <c r="DY118" s="961"/>
      <c r="DZ118" s="962"/>
    </row>
    <row r="119" spans="1:130" s="197" customFormat="1" ht="26.25" customHeight="1">
      <c r="A119" s="972" t="s">
        <v>413</v>
      </c>
      <c r="B119" s="942"/>
      <c r="C119" s="921" t="s">
        <v>414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114</v>
      </c>
      <c r="AB119" s="888"/>
      <c r="AC119" s="888"/>
      <c r="AD119" s="888"/>
      <c r="AE119" s="889"/>
      <c r="AF119" s="890" t="s">
        <v>114</v>
      </c>
      <c r="AG119" s="888"/>
      <c r="AH119" s="888"/>
      <c r="AI119" s="888"/>
      <c r="AJ119" s="889"/>
      <c r="AK119" s="890" t="s">
        <v>114</v>
      </c>
      <c r="AL119" s="888"/>
      <c r="AM119" s="888"/>
      <c r="AN119" s="888"/>
      <c r="AO119" s="889"/>
      <c r="AP119" s="891" t="s">
        <v>114</v>
      </c>
      <c r="AQ119" s="892"/>
      <c r="AR119" s="892"/>
      <c r="AS119" s="892"/>
      <c r="AT119" s="893"/>
      <c r="AU119" s="975" t="s">
        <v>439</v>
      </c>
      <c r="AV119" s="976"/>
      <c r="AW119" s="976"/>
      <c r="AX119" s="976"/>
      <c r="AY119" s="977"/>
      <c r="AZ119" s="938" t="s">
        <v>440</v>
      </c>
      <c r="BA119" s="885"/>
      <c r="BB119" s="885"/>
      <c r="BC119" s="885"/>
      <c r="BD119" s="885"/>
      <c r="BE119" s="885"/>
      <c r="BF119" s="885"/>
      <c r="BG119" s="885"/>
      <c r="BH119" s="885"/>
      <c r="BI119" s="885"/>
      <c r="BJ119" s="885"/>
      <c r="BK119" s="885"/>
      <c r="BL119" s="885"/>
      <c r="BM119" s="885"/>
      <c r="BN119" s="885"/>
      <c r="BO119" s="885"/>
      <c r="BP119" s="886"/>
      <c r="BQ119" s="924">
        <v>1220678</v>
      </c>
      <c r="BR119" s="925"/>
      <c r="BS119" s="925"/>
      <c r="BT119" s="925"/>
      <c r="BU119" s="925"/>
      <c r="BV119" s="925">
        <v>1356688</v>
      </c>
      <c r="BW119" s="925"/>
      <c r="BX119" s="925"/>
      <c r="BY119" s="925"/>
      <c r="BZ119" s="925"/>
      <c r="CA119" s="925">
        <v>1324943</v>
      </c>
      <c r="CB119" s="925"/>
      <c r="CC119" s="925"/>
      <c r="CD119" s="925"/>
      <c r="CE119" s="925"/>
      <c r="CF119" s="939">
        <v>146.19999999999999</v>
      </c>
      <c r="CG119" s="940"/>
      <c r="CH119" s="940"/>
      <c r="CI119" s="940"/>
      <c r="CJ119" s="940"/>
      <c r="CK119" s="945"/>
      <c r="CL119" s="946"/>
      <c r="CM119" s="1002" t="s">
        <v>441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114</v>
      </c>
      <c r="DH119" s="996"/>
      <c r="DI119" s="996"/>
      <c r="DJ119" s="996"/>
      <c r="DK119" s="997"/>
      <c r="DL119" s="998" t="s">
        <v>114</v>
      </c>
      <c r="DM119" s="996"/>
      <c r="DN119" s="996"/>
      <c r="DO119" s="996"/>
      <c r="DP119" s="997"/>
      <c r="DQ119" s="998" t="s">
        <v>114</v>
      </c>
      <c r="DR119" s="996"/>
      <c r="DS119" s="996"/>
      <c r="DT119" s="996"/>
      <c r="DU119" s="997"/>
      <c r="DV119" s="999" t="s">
        <v>114</v>
      </c>
      <c r="DW119" s="1000"/>
      <c r="DX119" s="1000"/>
      <c r="DY119" s="1000"/>
      <c r="DZ119" s="1001"/>
    </row>
    <row r="120" spans="1:130" s="197" customFormat="1" ht="26.25" customHeight="1">
      <c r="A120" s="973"/>
      <c r="B120" s="944"/>
      <c r="C120" s="914" t="s">
        <v>417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114</v>
      </c>
      <c r="AB120" s="957"/>
      <c r="AC120" s="957"/>
      <c r="AD120" s="957"/>
      <c r="AE120" s="958"/>
      <c r="AF120" s="959" t="s">
        <v>114</v>
      </c>
      <c r="AG120" s="957"/>
      <c r="AH120" s="957"/>
      <c r="AI120" s="957"/>
      <c r="AJ120" s="958"/>
      <c r="AK120" s="959" t="s">
        <v>114</v>
      </c>
      <c r="AL120" s="957"/>
      <c r="AM120" s="957"/>
      <c r="AN120" s="957"/>
      <c r="AO120" s="958"/>
      <c r="AP120" s="960" t="s">
        <v>114</v>
      </c>
      <c r="AQ120" s="961"/>
      <c r="AR120" s="961"/>
      <c r="AS120" s="961"/>
      <c r="AT120" s="962"/>
      <c r="AU120" s="978"/>
      <c r="AV120" s="979"/>
      <c r="AW120" s="979"/>
      <c r="AX120" s="979"/>
      <c r="AY120" s="980"/>
      <c r="AZ120" s="947" t="s">
        <v>442</v>
      </c>
      <c r="BA120" s="948"/>
      <c r="BB120" s="948"/>
      <c r="BC120" s="948"/>
      <c r="BD120" s="948"/>
      <c r="BE120" s="948"/>
      <c r="BF120" s="948"/>
      <c r="BG120" s="948"/>
      <c r="BH120" s="948"/>
      <c r="BI120" s="948"/>
      <c r="BJ120" s="948"/>
      <c r="BK120" s="948"/>
      <c r="BL120" s="948"/>
      <c r="BM120" s="948"/>
      <c r="BN120" s="948"/>
      <c r="BO120" s="948"/>
      <c r="BP120" s="949"/>
      <c r="BQ120" s="917">
        <v>33056</v>
      </c>
      <c r="BR120" s="918"/>
      <c r="BS120" s="918"/>
      <c r="BT120" s="918"/>
      <c r="BU120" s="918"/>
      <c r="BV120" s="918">
        <v>18816</v>
      </c>
      <c r="BW120" s="918"/>
      <c r="BX120" s="918"/>
      <c r="BY120" s="918"/>
      <c r="BZ120" s="918"/>
      <c r="CA120" s="918">
        <v>14414</v>
      </c>
      <c r="CB120" s="918"/>
      <c r="CC120" s="918"/>
      <c r="CD120" s="918"/>
      <c r="CE120" s="918"/>
      <c r="CF120" s="912">
        <v>1.6</v>
      </c>
      <c r="CG120" s="913"/>
      <c r="CH120" s="913"/>
      <c r="CI120" s="913"/>
      <c r="CJ120" s="913"/>
      <c r="CK120" s="1011" t="s">
        <v>443</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148418</v>
      </c>
      <c r="DH120" s="925"/>
      <c r="DI120" s="925"/>
      <c r="DJ120" s="925"/>
      <c r="DK120" s="925"/>
      <c r="DL120" s="925">
        <v>242079</v>
      </c>
      <c r="DM120" s="925"/>
      <c r="DN120" s="925"/>
      <c r="DO120" s="925"/>
      <c r="DP120" s="925"/>
      <c r="DQ120" s="925">
        <v>288926</v>
      </c>
      <c r="DR120" s="925"/>
      <c r="DS120" s="925"/>
      <c r="DT120" s="925"/>
      <c r="DU120" s="925"/>
      <c r="DV120" s="926">
        <v>31.9</v>
      </c>
      <c r="DW120" s="926"/>
      <c r="DX120" s="926"/>
      <c r="DY120" s="926"/>
      <c r="DZ120" s="927"/>
    </row>
    <row r="121" spans="1:130" s="197" customFormat="1" ht="26.25" customHeight="1">
      <c r="A121" s="973"/>
      <c r="B121" s="944"/>
      <c r="C121" s="1008" t="s">
        <v>444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114</v>
      </c>
      <c r="AB121" s="957"/>
      <c r="AC121" s="957"/>
      <c r="AD121" s="957"/>
      <c r="AE121" s="958"/>
      <c r="AF121" s="959" t="s">
        <v>114</v>
      </c>
      <c r="AG121" s="957"/>
      <c r="AH121" s="957"/>
      <c r="AI121" s="957"/>
      <c r="AJ121" s="958"/>
      <c r="AK121" s="959" t="s">
        <v>114</v>
      </c>
      <c r="AL121" s="957"/>
      <c r="AM121" s="957"/>
      <c r="AN121" s="957"/>
      <c r="AO121" s="958"/>
      <c r="AP121" s="960" t="s">
        <v>114</v>
      </c>
      <c r="AQ121" s="961"/>
      <c r="AR121" s="961"/>
      <c r="AS121" s="961"/>
      <c r="AT121" s="962"/>
      <c r="AU121" s="978"/>
      <c r="AV121" s="979"/>
      <c r="AW121" s="979"/>
      <c r="AX121" s="979"/>
      <c r="AY121" s="980"/>
      <c r="AZ121" s="993" t="s">
        <v>445</v>
      </c>
      <c r="BA121" s="969"/>
      <c r="BB121" s="969"/>
      <c r="BC121" s="969"/>
      <c r="BD121" s="969"/>
      <c r="BE121" s="969"/>
      <c r="BF121" s="969"/>
      <c r="BG121" s="969"/>
      <c r="BH121" s="969"/>
      <c r="BI121" s="969"/>
      <c r="BJ121" s="969"/>
      <c r="BK121" s="969"/>
      <c r="BL121" s="969"/>
      <c r="BM121" s="969"/>
      <c r="BN121" s="969"/>
      <c r="BO121" s="969"/>
      <c r="BP121" s="970"/>
      <c r="BQ121" s="983">
        <v>2292462</v>
      </c>
      <c r="BR121" s="984"/>
      <c r="BS121" s="984"/>
      <c r="BT121" s="984"/>
      <c r="BU121" s="984"/>
      <c r="BV121" s="984">
        <v>2217359</v>
      </c>
      <c r="BW121" s="984"/>
      <c r="BX121" s="984"/>
      <c r="BY121" s="984"/>
      <c r="BZ121" s="984"/>
      <c r="CA121" s="984">
        <v>2258022</v>
      </c>
      <c r="CB121" s="984"/>
      <c r="CC121" s="984"/>
      <c r="CD121" s="984"/>
      <c r="CE121" s="984"/>
      <c r="CF121" s="1022">
        <v>249.2</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427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114</v>
      </c>
      <c r="AB122" s="957"/>
      <c r="AC122" s="957"/>
      <c r="AD122" s="957"/>
      <c r="AE122" s="958"/>
      <c r="AF122" s="959" t="s">
        <v>114</v>
      </c>
      <c r="AG122" s="957"/>
      <c r="AH122" s="957"/>
      <c r="AI122" s="957"/>
      <c r="AJ122" s="958"/>
      <c r="AK122" s="959" t="s">
        <v>114</v>
      </c>
      <c r="AL122" s="957"/>
      <c r="AM122" s="957"/>
      <c r="AN122" s="957"/>
      <c r="AO122" s="958"/>
      <c r="AP122" s="960" t="s">
        <v>114</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446</v>
      </c>
      <c r="BP122" s="992"/>
      <c r="BQ122" s="1032">
        <v>3546196</v>
      </c>
      <c r="BR122" s="1033"/>
      <c r="BS122" s="1033"/>
      <c r="BT122" s="1033"/>
      <c r="BU122" s="1033"/>
      <c r="BV122" s="1033">
        <v>3592863</v>
      </c>
      <c r="BW122" s="1033"/>
      <c r="BX122" s="1033"/>
      <c r="BY122" s="1033"/>
      <c r="BZ122" s="1033"/>
      <c r="CA122" s="1033">
        <v>3597379</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433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114</v>
      </c>
      <c r="AB123" s="957"/>
      <c r="AC123" s="957"/>
      <c r="AD123" s="957"/>
      <c r="AE123" s="958"/>
      <c r="AF123" s="959" t="s">
        <v>114</v>
      </c>
      <c r="AG123" s="957"/>
      <c r="AH123" s="957"/>
      <c r="AI123" s="957"/>
      <c r="AJ123" s="958"/>
      <c r="AK123" s="959" t="s">
        <v>114</v>
      </c>
      <c r="AL123" s="957"/>
      <c r="AM123" s="957"/>
      <c r="AN123" s="957"/>
      <c r="AO123" s="958"/>
      <c r="AP123" s="960" t="s">
        <v>114</v>
      </c>
      <c r="AQ123" s="961"/>
      <c r="AR123" s="961"/>
      <c r="AS123" s="961"/>
      <c r="AT123" s="962"/>
      <c r="AU123" s="1029" t="s">
        <v>447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13.9</v>
      </c>
      <c r="BR123" s="1025"/>
      <c r="BS123" s="1025"/>
      <c r="BT123" s="1025"/>
      <c r="BU123" s="1025"/>
      <c r="BV123" s="1025">
        <v>4.7</v>
      </c>
      <c r="BW123" s="1025"/>
      <c r="BX123" s="1025"/>
      <c r="BY123" s="1025"/>
      <c r="BZ123" s="1025"/>
      <c r="CA123" s="1025" t="s">
        <v>114</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114</v>
      </c>
      <c r="AB124" s="957"/>
      <c r="AC124" s="957"/>
      <c r="AD124" s="957"/>
      <c r="AE124" s="958"/>
      <c r="AF124" s="959" t="s">
        <v>114</v>
      </c>
      <c r="AG124" s="957"/>
      <c r="AH124" s="957"/>
      <c r="AI124" s="957"/>
      <c r="AJ124" s="958"/>
      <c r="AK124" s="959" t="s">
        <v>114</v>
      </c>
      <c r="AL124" s="957"/>
      <c r="AM124" s="957"/>
      <c r="AN124" s="957"/>
      <c r="AO124" s="958"/>
      <c r="AP124" s="960" t="s">
        <v>114</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448</v>
      </c>
      <c r="CQ124" s="1006"/>
      <c r="CR124" s="1006"/>
      <c r="CS124" s="1006"/>
      <c r="CT124" s="1006"/>
      <c r="CU124" s="1006"/>
      <c r="CV124" s="1006"/>
      <c r="CW124" s="1006"/>
      <c r="CX124" s="1006"/>
      <c r="CY124" s="1006"/>
      <c r="CZ124" s="1006"/>
      <c r="DA124" s="1006"/>
      <c r="DB124" s="1006"/>
      <c r="DC124" s="1006"/>
      <c r="DD124" s="1006"/>
      <c r="DE124" s="1006"/>
      <c r="DF124" s="1007"/>
      <c r="DG124" s="995" t="s">
        <v>114</v>
      </c>
      <c r="DH124" s="996"/>
      <c r="DI124" s="996"/>
      <c r="DJ124" s="996"/>
      <c r="DK124" s="997"/>
      <c r="DL124" s="998" t="s">
        <v>114</v>
      </c>
      <c r="DM124" s="996"/>
      <c r="DN124" s="996"/>
      <c r="DO124" s="996"/>
      <c r="DP124" s="997"/>
      <c r="DQ124" s="998" t="s">
        <v>114</v>
      </c>
      <c r="DR124" s="996"/>
      <c r="DS124" s="996"/>
      <c r="DT124" s="996"/>
      <c r="DU124" s="997"/>
      <c r="DV124" s="999" t="s">
        <v>114</v>
      </c>
      <c r="DW124" s="1000"/>
      <c r="DX124" s="1000"/>
      <c r="DY124" s="1000"/>
      <c r="DZ124" s="1001"/>
    </row>
    <row r="125" spans="1:130" s="197" customFormat="1" ht="26.25" customHeight="1" thickBot="1">
      <c r="A125" s="973"/>
      <c r="B125" s="944"/>
      <c r="C125" s="914" t="s">
        <v>438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114</v>
      </c>
      <c r="AB125" s="957"/>
      <c r="AC125" s="957"/>
      <c r="AD125" s="957"/>
      <c r="AE125" s="958"/>
      <c r="AF125" s="959" t="s">
        <v>114</v>
      </c>
      <c r="AG125" s="957"/>
      <c r="AH125" s="957"/>
      <c r="AI125" s="957"/>
      <c r="AJ125" s="958"/>
      <c r="AK125" s="959" t="s">
        <v>114</v>
      </c>
      <c r="AL125" s="957"/>
      <c r="AM125" s="957"/>
      <c r="AN125" s="957"/>
      <c r="AO125" s="958"/>
      <c r="AP125" s="960" t="s">
        <v>114</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449</v>
      </c>
      <c r="CL125" s="1012"/>
      <c r="CM125" s="1012"/>
      <c r="CN125" s="1012"/>
      <c r="CO125" s="1013"/>
      <c r="CP125" s="938" t="s">
        <v>450</v>
      </c>
      <c r="CQ125" s="885"/>
      <c r="CR125" s="885"/>
      <c r="CS125" s="885"/>
      <c r="CT125" s="885"/>
      <c r="CU125" s="885"/>
      <c r="CV125" s="885"/>
      <c r="CW125" s="885"/>
      <c r="CX125" s="885"/>
      <c r="CY125" s="885"/>
      <c r="CZ125" s="885"/>
      <c r="DA125" s="885"/>
      <c r="DB125" s="885"/>
      <c r="DC125" s="885"/>
      <c r="DD125" s="885"/>
      <c r="DE125" s="885"/>
      <c r="DF125" s="886"/>
      <c r="DG125" s="924" t="s">
        <v>114</v>
      </c>
      <c r="DH125" s="925"/>
      <c r="DI125" s="925"/>
      <c r="DJ125" s="925"/>
      <c r="DK125" s="925"/>
      <c r="DL125" s="925" t="s">
        <v>114</v>
      </c>
      <c r="DM125" s="925"/>
      <c r="DN125" s="925"/>
      <c r="DO125" s="925"/>
      <c r="DP125" s="925"/>
      <c r="DQ125" s="925" t="s">
        <v>114</v>
      </c>
      <c r="DR125" s="925"/>
      <c r="DS125" s="925"/>
      <c r="DT125" s="925"/>
      <c r="DU125" s="925"/>
      <c r="DV125" s="926" t="s">
        <v>114</v>
      </c>
      <c r="DW125" s="926"/>
      <c r="DX125" s="926"/>
      <c r="DY125" s="926"/>
      <c r="DZ125" s="927"/>
    </row>
    <row r="126" spans="1:130" s="197" customFormat="1" ht="26.25" customHeight="1">
      <c r="A126" s="973"/>
      <c r="B126" s="944"/>
      <c r="C126" s="914" t="s">
        <v>441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114</v>
      </c>
      <c r="AB126" s="957"/>
      <c r="AC126" s="957"/>
      <c r="AD126" s="957"/>
      <c r="AE126" s="958"/>
      <c r="AF126" s="959" t="s">
        <v>114</v>
      </c>
      <c r="AG126" s="957"/>
      <c r="AH126" s="957"/>
      <c r="AI126" s="957"/>
      <c r="AJ126" s="958"/>
      <c r="AK126" s="959" t="s">
        <v>114</v>
      </c>
      <c r="AL126" s="957"/>
      <c r="AM126" s="957"/>
      <c r="AN126" s="957"/>
      <c r="AO126" s="958"/>
      <c r="AP126" s="960" t="s">
        <v>114</v>
      </c>
      <c r="AQ126" s="961"/>
      <c r="AR126" s="961"/>
      <c r="AS126" s="961"/>
      <c r="AT126" s="962"/>
      <c r="AU126" s="233"/>
      <c r="AV126" s="233"/>
      <c r="AW126" s="233"/>
      <c r="AX126" s="1034" t="s">
        <v>451</v>
      </c>
      <c r="AY126" s="1035"/>
      <c r="AZ126" s="1035"/>
      <c r="BA126" s="1035"/>
      <c r="BB126" s="1035"/>
      <c r="BC126" s="1035"/>
      <c r="BD126" s="1035"/>
      <c r="BE126" s="1036"/>
      <c r="BF126" s="1050" t="s">
        <v>452</v>
      </c>
      <c r="BG126" s="1035"/>
      <c r="BH126" s="1035"/>
      <c r="BI126" s="1035"/>
      <c r="BJ126" s="1035"/>
      <c r="BK126" s="1035"/>
      <c r="BL126" s="1036"/>
      <c r="BM126" s="1050" t="s">
        <v>453</v>
      </c>
      <c r="BN126" s="1035"/>
      <c r="BO126" s="1035"/>
      <c r="BP126" s="1035"/>
      <c r="BQ126" s="1035"/>
      <c r="BR126" s="1035"/>
      <c r="BS126" s="1036"/>
      <c r="BT126" s="1050" t="s">
        <v>454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455</v>
      </c>
      <c r="CQ126" s="948"/>
      <c r="CR126" s="948"/>
      <c r="CS126" s="948"/>
      <c r="CT126" s="948"/>
      <c r="CU126" s="948"/>
      <c r="CV126" s="948"/>
      <c r="CW126" s="948"/>
      <c r="CX126" s="948"/>
      <c r="CY126" s="948"/>
      <c r="CZ126" s="948"/>
      <c r="DA126" s="948"/>
      <c r="DB126" s="948"/>
      <c r="DC126" s="948"/>
      <c r="DD126" s="948"/>
      <c r="DE126" s="948"/>
      <c r="DF126" s="949"/>
      <c r="DG126" s="917" t="s">
        <v>114</v>
      </c>
      <c r="DH126" s="918"/>
      <c r="DI126" s="918"/>
      <c r="DJ126" s="918"/>
      <c r="DK126" s="918"/>
      <c r="DL126" s="918" t="s">
        <v>114</v>
      </c>
      <c r="DM126" s="918"/>
      <c r="DN126" s="918"/>
      <c r="DO126" s="918"/>
      <c r="DP126" s="918"/>
      <c r="DQ126" s="918" t="s">
        <v>114</v>
      </c>
      <c r="DR126" s="918"/>
      <c r="DS126" s="918"/>
      <c r="DT126" s="918"/>
      <c r="DU126" s="918"/>
      <c r="DV126" s="919" t="s">
        <v>114</v>
      </c>
      <c r="DW126" s="919"/>
      <c r="DX126" s="919"/>
      <c r="DY126" s="919"/>
      <c r="DZ126" s="920"/>
    </row>
    <row r="127" spans="1:130" s="197" customFormat="1" ht="26.25" customHeight="1" thickBot="1">
      <c r="A127" s="974"/>
      <c r="B127" s="946"/>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114</v>
      </c>
      <c r="AB127" s="957"/>
      <c r="AC127" s="957"/>
      <c r="AD127" s="957"/>
      <c r="AE127" s="958"/>
      <c r="AF127" s="959" t="s">
        <v>114</v>
      </c>
      <c r="AG127" s="957"/>
      <c r="AH127" s="957"/>
      <c r="AI127" s="957"/>
      <c r="AJ127" s="958"/>
      <c r="AK127" s="959" t="s">
        <v>114</v>
      </c>
      <c r="AL127" s="957"/>
      <c r="AM127" s="957"/>
      <c r="AN127" s="957"/>
      <c r="AO127" s="958"/>
      <c r="AP127" s="960" t="s">
        <v>114</v>
      </c>
      <c r="AQ127" s="961"/>
      <c r="AR127" s="961"/>
      <c r="AS127" s="961"/>
      <c r="AT127" s="962"/>
      <c r="AU127" s="233"/>
      <c r="AV127" s="233"/>
      <c r="AW127" s="233"/>
      <c r="AX127" s="884" t="s">
        <v>457</v>
      </c>
      <c r="AY127" s="885"/>
      <c r="AZ127" s="885"/>
      <c r="BA127" s="885"/>
      <c r="BB127" s="885"/>
      <c r="BC127" s="885"/>
      <c r="BD127" s="885"/>
      <c r="BE127" s="886"/>
      <c r="BF127" s="1039" t="s">
        <v>114</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458</v>
      </c>
      <c r="CQ127" s="1043"/>
      <c r="CR127" s="1043"/>
      <c r="CS127" s="1043"/>
      <c r="CT127" s="1043"/>
      <c r="CU127" s="1043"/>
      <c r="CV127" s="1043"/>
      <c r="CW127" s="1043"/>
      <c r="CX127" s="1043"/>
      <c r="CY127" s="1043"/>
      <c r="CZ127" s="1043"/>
      <c r="DA127" s="1043"/>
      <c r="DB127" s="1043"/>
      <c r="DC127" s="1043"/>
      <c r="DD127" s="1043"/>
      <c r="DE127" s="1043"/>
      <c r="DF127" s="1044"/>
      <c r="DG127" s="1045" t="s">
        <v>114</v>
      </c>
      <c r="DH127" s="1046"/>
      <c r="DI127" s="1046"/>
      <c r="DJ127" s="1046"/>
      <c r="DK127" s="1046"/>
      <c r="DL127" s="1046" t="s">
        <v>114</v>
      </c>
      <c r="DM127" s="1046"/>
      <c r="DN127" s="1046"/>
      <c r="DO127" s="1046"/>
      <c r="DP127" s="1046"/>
      <c r="DQ127" s="1046" t="s">
        <v>114</v>
      </c>
      <c r="DR127" s="1046"/>
      <c r="DS127" s="1046"/>
      <c r="DT127" s="1046"/>
      <c r="DU127" s="1046"/>
      <c r="DV127" s="1047" t="s">
        <v>114</v>
      </c>
      <c r="DW127" s="1047"/>
      <c r="DX127" s="1047"/>
      <c r="DY127" s="1047"/>
      <c r="DZ127" s="1048"/>
    </row>
    <row r="128" spans="1:130" s="197" customFormat="1" ht="26.25" customHeight="1">
      <c r="A128" s="1069" t="s">
        <v>459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460</v>
      </c>
      <c r="X128" s="1071"/>
      <c r="Y128" s="1071"/>
      <c r="Z128" s="1072"/>
      <c r="AA128" s="1073">
        <v>6775</v>
      </c>
      <c r="AB128" s="1074"/>
      <c r="AC128" s="1074"/>
      <c r="AD128" s="1074"/>
      <c r="AE128" s="1075"/>
      <c r="AF128" s="1076">
        <v>6874</v>
      </c>
      <c r="AG128" s="1074"/>
      <c r="AH128" s="1074"/>
      <c r="AI128" s="1074"/>
      <c r="AJ128" s="1075"/>
      <c r="AK128" s="1076">
        <v>4556</v>
      </c>
      <c r="AL128" s="1074"/>
      <c r="AM128" s="1074"/>
      <c r="AN128" s="1074"/>
      <c r="AO128" s="1075"/>
      <c r="AP128" s="1077"/>
      <c r="AQ128" s="1078"/>
      <c r="AR128" s="1078"/>
      <c r="AS128" s="1078"/>
      <c r="AT128" s="1079"/>
      <c r="AU128" s="235"/>
      <c r="AV128" s="235"/>
      <c r="AW128" s="235"/>
      <c r="AX128" s="1052" t="s">
        <v>461</v>
      </c>
      <c r="AY128" s="948"/>
      <c r="AZ128" s="948"/>
      <c r="BA128" s="948"/>
      <c r="BB128" s="948"/>
      <c r="BC128" s="948"/>
      <c r="BD128" s="948"/>
      <c r="BE128" s="949"/>
      <c r="BF128" s="1064" t="s">
        <v>114</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462</v>
      </c>
      <c r="X129" s="1059"/>
      <c r="Y129" s="1059"/>
      <c r="Z129" s="1060"/>
      <c r="AA129" s="956">
        <v>1352357</v>
      </c>
      <c r="AB129" s="957"/>
      <c r="AC129" s="957"/>
      <c r="AD129" s="957"/>
      <c r="AE129" s="958"/>
      <c r="AF129" s="959">
        <v>1289207</v>
      </c>
      <c r="AG129" s="957"/>
      <c r="AH129" s="957"/>
      <c r="AI129" s="957"/>
      <c r="AJ129" s="958"/>
      <c r="AK129" s="959">
        <v>1261695</v>
      </c>
      <c r="AL129" s="957"/>
      <c r="AM129" s="957"/>
      <c r="AN129" s="957"/>
      <c r="AO129" s="958"/>
      <c r="AP129" s="1061"/>
      <c r="AQ129" s="1062"/>
      <c r="AR129" s="1062"/>
      <c r="AS129" s="1062"/>
      <c r="AT129" s="1063"/>
      <c r="AU129" s="235"/>
      <c r="AV129" s="235"/>
      <c r="AW129" s="235"/>
      <c r="AX129" s="1052" t="s">
        <v>463</v>
      </c>
      <c r="AY129" s="948"/>
      <c r="AZ129" s="948"/>
      <c r="BA129" s="948"/>
      <c r="BB129" s="948"/>
      <c r="BC129" s="948"/>
      <c r="BD129" s="948"/>
      <c r="BE129" s="949"/>
      <c r="BF129" s="1053">
        <v>14.5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465</v>
      </c>
      <c r="X130" s="1059"/>
      <c r="Y130" s="1059"/>
      <c r="Z130" s="1060"/>
      <c r="AA130" s="956">
        <v>400715</v>
      </c>
      <c r="AB130" s="957"/>
      <c r="AC130" s="957"/>
      <c r="AD130" s="957"/>
      <c r="AE130" s="958"/>
      <c r="AF130" s="959">
        <v>375400</v>
      </c>
      <c r="AG130" s="957"/>
      <c r="AH130" s="957"/>
      <c r="AI130" s="957"/>
      <c r="AJ130" s="958"/>
      <c r="AK130" s="959">
        <v>355577</v>
      </c>
      <c r="AL130" s="957"/>
      <c r="AM130" s="957"/>
      <c r="AN130" s="957"/>
      <c r="AO130" s="958"/>
      <c r="AP130" s="1061"/>
      <c r="AQ130" s="1062"/>
      <c r="AR130" s="1062"/>
      <c r="AS130" s="1062"/>
      <c r="AT130" s="1063"/>
      <c r="AU130" s="235"/>
      <c r="AV130" s="235"/>
      <c r="AW130" s="235"/>
      <c r="AX130" s="1097" t="s">
        <v>466</v>
      </c>
      <c r="AY130" s="1043"/>
      <c r="AZ130" s="1043"/>
      <c r="BA130" s="1043"/>
      <c r="BB130" s="1043"/>
      <c r="BC130" s="1043"/>
      <c r="BD130" s="1043"/>
      <c r="BE130" s="1044"/>
      <c r="BF130" s="1098" t="s">
        <v>114</v>
      </c>
      <c r="BG130" s="1099"/>
      <c r="BH130" s="1099"/>
      <c r="BI130" s="1099"/>
      <c r="BJ130" s="1099"/>
      <c r="BK130" s="1099"/>
      <c r="BL130" s="1100"/>
      <c r="BM130" s="1098">
        <v>350</v>
      </c>
      <c r="BN130" s="1099"/>
      <c r="BO130" s="1099"/>
      <c r="BP130" s="1099"/>
      <c r="BQ130" s="1099"/>
      <c r="BR130" s="1099"/>
      <c r="BS130" s="1100"/>
      <c r="BT130" s="1101"/>
      <c r="BU130" s="1102"/>
      <c r="BV130" s="1102"/>
      <c r="BW130" s="1102"/>
      <c r="BX130" s="1102"/>
      <c r="BY130" s="1102"/>
      <c r="BZ130" s="110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467</v>
      </c>
      <c r="X131" s="1107"/>
      <c r="Y131" s="1107"/>
      <c r="Z131" s="1108"/>
      <c r="AA131" s="995">
        <v>951642</v>
      </c>
      <c r="AB131" s="996"/>
      <c r="AC131" s="996"/>
      <c r="AD131" s="996"/>
      <c r="AE131" s="997"/>
      <c r="AF131" s="998">
        <v>913807</v>
      </c>
      <c r="AG131" s="996"/>
      <c r="AH131" s="996"/>
      <c r="AI131" s="996"/>
      <c r="AJ131" s="997"/>
      <c r="AK131" s="998">
        <v>906118</v>
      </c>
      <c r="AL131" s="996"/>
      <c r="AM131" s="996"/>
      <c r="AN131" s="996"/>
      <c r="AO131" s="997"/>
      <c r="AP131" s="1109"/>
      <c r="AQ131" s="1110"/>
      <c r="AR131" s="1110"/>
      <c r="AS131" s="1110"/>
      <c r="AT131" s="111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1" t="s">
        <v>468</v>
      </c>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5" t="s">
        <v>469</v>
      </c>
      <c r="W132" s="1085"/>
      <c r="X132" s="1085"/>
      <c r="Y132" s="1085"/>
      <c r="Z132" s="1086"/>
      <c r="AA132" s="1087">
        <v>17.53621635</v>
      </c>
      <c r="AB132" s="1088"/>
      <c r="AC132" s="1088"/>
      <c r="AD132" s="1088"/>
      <c r="AE132" s="1089"/>
      <c r="AF132" s="1090">
        <v>13.066325819999999</v>
      </c>
      <c r="AG132" s="1088"/>
      <c r="AH132" s="1088"/>
      <c r="AI132" s="1088"/>
      <c r="AJ132" s="1089"/>
      <c r="AK132" s="1090">
        <v>13.091672389999999</v>
      </c>
      <c r="AL132" s="1088"/>
      <c r="AM132" s="1088"/>
      <c r="AN132" s="1088"/>
      <c r="AO132" s="1089"/>
      <c r="AP132" s="985"/>
      <c r="AQ132" s="986"/>
      <c r="AR132" s="986"/>
      <c r="AS132" s="986"/>
      <c r="AT132" s="109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3"/>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092" t="s">
        <v>470</v>
      </c>
      <c r="W133" s="1092"/>
      <c r="X133" s="1092"/>
      <c r="Y133" s="1092"/>
      <c r="Z133" s="1093"/>
      <c r="AA133" s="1094">
        <v>19.5</v>
      </c>
      <c r="AB133" s="1095"/>
      <c r="AC133" s="1095"/>
      <c r="AD133" s="1095"/>
      <c r="AE133" s="1096"/>
      <c r="AF133" s="1094">
        <v>16.8</v>
      </c>
      <c r="AG133" s="1095"/>
      <c r="AH133" s="1095"/>
      <c r="AI133" s="1095"/>
      <c r="AJ133" s="1096"/>
      <c r="AK133" s="1094">
        <v>14.5</v>
      </c>
      <c r="AL133" s="1095"/>
      <c r="AM133" s="1095"/>
      <c r="AN133" s="1095"/>
      <c r="AO133" s="1096"/>
      <c r="AP133" s="1026"/>
      <c r="AQ133" s="1027"/>
      <c r="AR133" s="1027"/>
      <c r="AS133" s="1027"/>
      <c r="AT133" s="108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5" t="s">
        <v>473</v>
      </c>
      <c r="L7" s="254"/>
      <c r="M7" s="255" t="s">
        <v>474</v>
      </c>
      <c r="N7" s="256"/>
    </row>
    <row r="8" spans="1:16">
      <c r="A8" s="248"/>
      <c r="B8" s="244"/>
      <c r="C8" s="244"/>
      <c r="D8" s="244"/>
      <c r="E8" s="244"/>
      <c r="F8" s="244"/>
      <c r="G8" s="257"/>
      <c r="H8" s="258"/>
      <c r="I8" s="258"/>
      <c r="J8" s="259"/>
      <c r="K8" s="1116"/>
      <c r="L8" s="260" t="s">
        <v>475</v>
      </c>
      <c r="M8" s="261" t="s">
        <v>476</v>
      </c>
      <c r="N8" s="262" t="s">
        <v>477</v>
      </c>
    </row>
    <row r="9" spans="1:16">
      <c r="A9" s="248"/>
      <c r="B9" s="244"/>
      <c r="C9" s="244"/>
      <c r="D9" s="244"/>
      <c r="E9" s="244"/>
      <c r="F9" s="244"/>
      <c r="G9" s="1117" t="s">
        <v>478</v>
      </c>
      <c r="H9" s="1118"/>
      <c r="I9" s="1118"/>
      <c r="J9" s="1119"/>
      <c r="K9" s="263">
        <v>344107</v>
      </c>
      <c r="L9" s="264">
        <v>199946</v>
      </c>
      <c r="M9" s="265">
        <v>192357</v>
      </c>
      <c r="N9" s="266">
        <v>3.9</v>
      </c>
    </row>
    <row r="10" spans="1:16">
      <c r="A10" s="248"/>
      <c r="B10" s="244"/>
      <c r="C10" s="244"/>
      <c r="D10" s="244"/>
      <c r="E10" s="244"/>
      <c r="F10" s="244"/>
      <c r="G10" s="1117" t="s">
        <v>479</v>
      </c>
      <c r="H10" s="1118"/>
      <c r="I10" s="1118"/>
      <c r="J10" s="1119"/>
      <c r="K10" s="267">
        <v>12013</v>
      </c>
      <c r="L10" s="268">
        <v>6980</v>
      </c>
      <c r="M10" s="269">
        <v>21870</v>
      </c>
      <c r="N10" s="270">
        <v>-68.099999999999994</v>
      </c>
    </row>
    <row r="11" spans="1:16" ht="13.5" customHeight="1">
      <c r="A11" s="248"/>
      <c r="B11" s="244"/>
      <c r="C11" s="244"/>
      <c r="D11" s="244"/>
      <c r="E11" s="244"/>
      <c r="F11" s="244"/>
      <c r="G11" s="1117" t="s">
        <v>480</v>
      </c>
      <c r="H11" s="1118"/>
      <c r="I11" s="1118"/>
      <c r="J11" s="1119"/>
      <c r="K11" s="267">
        <v>108043</v>
      </c>
      <c r="L11" s="268">
        <v>62779</v>
      </c>
      <c r="M11" s="269">
        <v>24716</v>
      </c>
      <c r="N11" s="270">
        <v>154</v>
      </c>
    </row>
    <row r="12" spans="1:16" ht="13.5" customHeight="1">
      <c r="A12" s="248"/>
      <c r="B12" s="244"/>
      <c r="C12" s="244"/>
      <c r="D12" s="244"/>
      <c r="E12" s="244"/>
      <c r="F12" s="244"/>
      <c r="G12" s="1117" t="s">
        <v>481</v>
      </c>
      <c r="H12" s="1118"/>
      <c r="I12" s="1118"/>
      <c r="J12" s="1119"/>
      <c r="K12" s="267" t="s">
        <v>482</v>
      </c>
      <c r="L12" s="268" t="s">
        <v>482</v>
      </c>
      <c r="M12" s="269">
        <v>2820</v>
      </c>
      <c r="N12" s="270" t="s">
        <v>482</v>
      </c>
    </row>
    <row r="13" spans="1:16" ht="13.5" customHeight="1">
      <c r="A13" s="248"/>
      <c r="B13" s="244"/>
      <c r="C13" s="244"/>
      <c r="D13" s="244"/>
      <c r="E13" s="244"/>
      <c r="F13" s="244"/>
      <c r="G13" s="1117" t="s">
        <v>483</v>
      </c>
      <c r="H13" s="1118"/>
      <c r="I13" s="1118"/>
      <c r="J13" s="1119"/>
      <c r="K13" s="267" t="s">
        <v>482</v>
      </c>
      <c r="L13" s="268" t="s">
        <v>482</v>
      </c>
      <c r="M13" s="269" t="s">
        <v>482</v>
      </c>
      <c r="N13" s="270" t="s">
        <v>482</v>
      </c>
    </row>
    <row r="14" spans="1:16" ht="13.5" customHeight="1">
      <c r="A14" s="248"/>
      <c r="B14" s="244"/>
      <c r="C14" s="244"/>
      <c r="D14" s="244"/>
      <c r="E14" s="244"/>
      <c r="F14" s="244"/>
      <c r="G14" s="1117" t="s">
        <v>484</v>
      </c>
      <c r="H14" s="1118"/>
      <c r="I14" s="1118"/>
      <c r="J14" s="1119"/>
      <c r="K14" s="267">
        <v>20661</v>
      </c>
      <c r="L14" s="268">
        <v>12005</v>
      </c>
      <c r="M14" s="269">
        <v>8559</v>
      </c>
      <c r="N14" s="270">
        <v>40.299999999999997</v>
      </c>
    </row>
    <row r="15" spans="1:16" ht="13.5" customHeight="1">
      <c r="A15" s="248"/>
      <c r="B15" s="244"/>
      <c r="C15" s="244"/>
      <c r="D15" s="244"/>
      <c r="E15" s="244"/>
      <c r="F15" s="244"/>
      <c r="G15" s="1117" t="s">
        <v>485</v>
      </c>
      <c r="H15" s="1118"/>
      <c r="I15" s="1118"/>
      <c r="J15" s="1119"/>
      <c r="K15" s="267">
        <v>31916</v>
      </c>
      <c r="L15" s="268">
        <v>18545</v>
      </c>
      <c r="M15" s="269">
        <v>4371</v>
      </c>
      <c r="N15" s="270">
        <v>324.3</v>
      </c>
    </row>
    <row r="16" spans="1:16">
      <c r="A16" s="248"/>
      <c r="B16" s="244"/>
      <c r="C16" s="244"/>
      <c r="D16" s="244"/>
      <c r="E16" s="244"/>
      <c r="F16" s="244"/>
      <c r="G16" s="1120" t="s">
        <v>486</v>
      </c>
      <c r="H16" s="1121"/>
      <c r="I16" s="1121"/>
      <c r="J16" s="1122"/>
      <c r="K16" s="268">
        <v>-36879</v>
      </c>
      <c r="L16" s="268">
        <v>-21429</v>
      </c>
      <c r="M16" s="269">
        <v>-21822</v>
      </c>
      <c r="N16" s="270">
        <v>-1.8</v>
      </c>
    </row>
    <row r="17" spans="1:16">
      <c r="A17" s="248"/>
      <c r="B17" s="244"/>
      <c r="C17" s="244"/>
      <c r="D17" s="244"/>
      <c r="E17" s="244"/>
      <c r="F17" s="244"/>
      <c r="G17" s="1120" t="s">
        <v>171</v>
      </c>
      <c r="H17" s="1121"/>
      <c r="I17" s="1121"/>
      <c r="J17" s="1122"/>
      <c r="K17" s="268">
        <v>479861</v>
      </c>
      <c r="L17" s="268">
        <v>278827</v>
      </c>
      <c r="M17" s="269">
        <v>232872</v>
      </c>
      <c r="N17" s="270">
        <v>19.7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2" t="s">
        <v>491</v>
      </c>
      <c r="H21" s="1113"/>
      <c r="I21" s="1113"/>
      <c r="J21" s="1114"/>
      <c r="K21" s="280">
        <v>22.08</v>
      </c>
      <c r="L21" s="281">
        <v>21.42</v>
      </c>
      <c r="M21" s="282">
        <v>0.66</v>
      </c>
      <c r="N21" s="249"/>
      <c r="O21" s="283"/>
      <c r="P21" s="279"/>
    </row>
    <row r="22" spans="1:16" s="284" customFormat="1">
      <c r="A22" s="279"/>
      <c r="B22" s="249"/>
      <c r="C22" s="249"/>
      <c r="D22" s="249"/>
      <c r="E22" s="249"/>
      <c r="F22" s="249"/>
      <c r="G22" s="1112" t="s">
        <v>492</v>
      </c>
      <c r="H22" s="1113"/>
      <c r="I22" s="1113"/>
      <c r="J22" s="1114"/>
      <c r="K22" s="285">
        <v>95.1</v>
      </c>
      <c r="L22" s="286">
        <v>93.4</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5" t="s">
        <v>473</v>
      </c>
      <c r="L30" s="254"/>
      <c r="M30" s="255" t="s">
        <v>474</v>
      </c>
      <c r="N30" s="256"/>
    </row>
    <row r="31" spans="1:16">
      <c r="A31" s="248"/>
      <c r="B31" s="244"/>
      <c r="C31" s="244"/>
      <c r="D31" s="244"/>
      <c r="E31" s="244"/>
      <c r="F31" s="244"/>
      <c r="G31" s="257"/>
      <c r="H31" s="258"/>
      <c r="I31" s="258"/>
      <c r="J31" s="259"/>
      <c r="K31" s="1116"/>
      <c r="L31" s="260" t="s">
        <v>475</v>
      </c>
      <c r="M31" s="261" t="s">
        <v>476</v>
      </c>
      <c r="N31" s="262" t="s">
        <v>477</v>
      </c>
    </row>
    <row r="32" spans="1:16" ht="27" customHeight="1">
      <c r="A32" s="248"/>
      <c r="B32" s="244"/>
      <c r="C32" s="244"/>
      <c r="D32" s="244"/>
      <c r="E32" s="244"/>
      <c r="F32" s="244"/>
      <c r="G32" s="1128" t="s">
        <v>496</v>
      </c>
      <c r="H32" s="1129"/>
      <c r="I32" s="1129"/>
      <c r="J32" s="1130"/>
      <c r="K32" s="294">
        <v>460814</v>
      </c>
      <c r="L32" s="294">
        <v>267759</v>
      </c>
      <c r="M32" s="295">
        <v>135669</v>
      </c>
      <c r="N32" s="296">
        <v>97.4</v>
      </c>
    </row>
    <row r="33" spans="1:16" ht="13.5" customHeight="1">
      <c r="A33" s="248"/>
      <c r="B33" s="244"/>
      <c r="C33" s="244"/>
      <c r="D33" s="244"/>
      <c r="E33" s="244"/>
      <c r="F33" s="244"/>
      <c r="G33" s="1128" t="s">
        <v>497</v>
      </c>
      <c r="H33" s="1129"/>
      <c r="I33" s="1129"/>
      <c r="J33" s="1130"/>
      <c r="K33" s="294" t="s">
        <v>482</v>
      </c>
      <c r="L33" s="294" t="s">
        <v>482</v>
      </c>
      <c r="M33" s="295" t="s">
        <v>482</v>
      </c>
      <c r="N33" s="296" t="s">
        <v>482</v>
      </c>
    </row>
    <row r="34" spans="1:16" ht="27" customHeight="1">
      <c r="A34" s="248"/>
      <c r="B34" s="244"/>
      <c r="C34" s="244"/>
      <c r="D34" s="244"/>
      <c r="E34" s="244"/>
      <c r="F34" s="244"/>
      <c r="G34" s="1128" t="s">
        <v>498</v>
      </c>
      <c r="H34" s="1129"/>
      <c r="I34" s="1129"/>
      <c r="J34" s="1130"/>
      <c r="K34" s="294" t="s">
        <v>482</v>
      </c>
      <c r="L34" s="294" t="s">
        <v>482</v>
      </c>
      <c r="M34" s="295">
        <v>40</v>
      </c>
      <c r="N34" s="296" t="s">
        <v>482</v>
      </c>
    </row>
    <row r="35" spans="1:16" ht="27" customHeight="1">
      <c r="A35" s="248"/>
      <c r="B35" s="244"/>
      <c r="C35" s="244"/>
      <c r="D35" s="244"/>
      <c r="E35" s="244"/>
      <c r="F35" s="244"/>
      <c r="G35" s="1128" t="s">
        <v>499</v>
      </c>
      <c r="H35" s="1129"/>
      <c r="I35" s="1129"/>
      <c r="J35" s="1130"/>
      <c r="K35" s="294">
        <v>16159</v>
      </c>
      <c r="L35" s="294">
        <v>9389</v>
      </c>
      <c r="M35" s="295">
        <v>30817</v>
      </c>
      <c r="N35" s="296">
        <v>-69.5</v>
      </c>
    </row>
    <row r="36" spans="1:16" ht="27" customHeight="1">
      <c r="A36" s="248"/>
      <c r="B36" s="244"/>
      <c r="C36" s="244"/>
      <c r="D36" s="244"/>
      <c r="E36" s="244"/>
      <c r="F36" s="244"/>
      <c r="G36" s="1128" t="s">
        <v>500</v>
      </c>
      <c r="H36" s="1129"/>
      <c r="I36" s="1129"/>
      <c r="J36" s="1130"/>
      <c r="K36" s="294">
        <v>1274</v>
      </c>
      <c r="L36" s="294">
        <v>740</v>
      </c>
      <c r="M36" s="295">
        <v>6361</v>
      </c>
      <c r="N36" s="296">
        <v>-88.4</v>
      </c>
    </row>
    <row r="37" spans="1:16" ht="13.5" customHeight="1">
      <c r="A37" s="248"/>
      <c r="B37" s="244"/>
      <c r="C37" s="244"/>
      <c r="D37" s="244"/>
      <c r="E37" s="244"/>
      <c r="F37" s="244"/>
      <c r="G37" s="1128" t="s">
        <v>501</v>
      </c>
      <c r="H37" s="1129"/>
      <c r="I37" s="1129"/>
      <c r="J37" s="1130"/>
      <c r="K37" s="294" t="s">
        <v>482</v>
      </c>
      <c r="L37" s="294" t="s">
        <v>482</v>
      </c>
      <c r="M37" s="295">
        <v>2179</v>
      </c>
      <c r="N37" s="296" t="s">
        <v>482</v>
      </c>
    </row>
    <row r="38" spans="1:16" ht="27" customHeight="1">
      <c r="A38" s="248"/>
      <c r="B38" s="244"/>
      <c r="C38" s="244"/>
      <c r="D38" s="244"/>
      <c r="E38" s="244"/>
      <c r="F38" s="244"/>
      <c r="G38" s="1131" t="s">
        <v>502</v>
      </c>
      <c r="H38" s="1132"/>
      <c r="I38" s="1132"/>
      <c r="J38" s="1133"/>
      <c r="K38" s="297">
        <v>512</v>
      </c>
      <c r="L38" s="297">
        <v>298</v>
      </c>
      <c r="M38" s="298">
        <v>59</v>
      </c>
      <c r="N38" s="299">
        <v>405.1</v>
      </c>
      <c r="O38" s="293"/>
    </row>
    <row r="39" spans="1:16">
      <c r="A39" s="248"/>
      <c r="B39" s="244"/>
      <c r="C39" s="244"/>
      <c r="D39" s="244"/>
      <c r="E39" s="244"/>
      <c r="F39" s="244"/>
      <c r="G39" s="1131" t="s">
        <v>503</v>
      </c>
      <c r="H39" s="1132"/>
      <c r="I39" s="1132"/>
      <c r="J39" s="1133"/>
      <c r="K39" s="300">
        <v>-4556</v>
      </c>
      <c r="L39" s="300">
        <v>-2647</v>
      </c>
      <c r="M39" s="301">
        <v>-9358</v>
      </c>
      <c r="N39" s="302">
        <v>-71.7</v>
      </c>
      <c r="O39" s="293"/>
    </row>
    <row r="40" spans="1:16" ht="27" customHeight="1">
      <c r="A40" s="248"/>
      <c r="B40" s="244"/>
      <c r="C40" s="244"/>
      <c r="D40" s="244"/>
      <c r="E40" s="244"/>
      <c r="F40" s="244"/>
      <c r="G40" s="1128" t="s">
        <v>504</v>
      </c>
      <c r="H40" s="1129"/>
      <c r="I40" s="1129"/>
      <c r="J40" s="1130"/>
      <c r="K40" s="300">
        <v>-355577</v>
      </c>
      <c r="L40" s="300">
        <v>-206611</v>
      </c>
      <c r="M40" s="301">
        <v>-120971</v>
      </c>
      <c r="N40" s="302">
        <v>70.8</v>
      </c>
      <c r="O40" s="293"/>
    </row>
    <row r="41" spans="1:16">
      <c r="A41" s="248"/>
      <c r="B41" s="244"/>
      <c r="C41" s="244"/>
      <c r="D41" s="244"/>
      <c r="E41" s="244"/>
      <c r="F41" s="244"/>
      <c r="G41" s="1134" t="s">
        <v>281</v>
      </c>
      <c r="H41" s="1135"/>
      <c r="I41" s="1135"/>
      <c r="J41" s="1136"/>
      <c r="K41" s="294">
        <v>118626</v>
      </c>
      <c r="L41" s="300">
        <v>68929</v>
      </c>
      <c r="M41" s="301">
        <v>44795</v>
      </c>
      <c r="N41" s="302">
        <v>53.9</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3" t="s">
        <v>473</v>
      </c>
      <c r="J49" s="1125" t="s">
        <v>508</v>
      </c>
      <c r="K49" s="1126"/>
      <c r="L49" s="1126"/>
      <c r="M49" s="1126"/>
      <c r="N49" s="1127"/>
    </row>
    <row r="50" spans="1:14">
      <c r="A50" s="248"/>
      <c r="B50" s="244"/>
      <c r="C50" s="244"/>
      <c r="D50" s="244"/>
      <c r="E50" s="244"/>
      <c r="F50" s="244"/>
      <c r="G50" s="312"/>
      <c r="H50" s="313"/>
      <c r="I50" s="1124"/>
      <c r="J50" s="314" t="s">
        <v>509</v>
      </c>
      <c r="K50" s="315" t="s">
        <v>510</v>
      </c>
      <c r="L50" s="316" t="s">
        <v>511</v>
      </c>
      <c r="M50" s="317" t="s">
        <v>512</v>
      </c>
      <c r="N50" s="318" t="s">
        <v>513</v>
      </c>
    </row>
    <row r="51" spans="1:14">
      <c r="A51" s="248"/>
      <c r="B51" s="244"/>
      <c r="C51" s="244"/>
      <c r="D51" s="244"/>
      <c r="E51" s="244"/>
      <c r="F51" s="244"/>
      <c r="G51" s="310" t="s">
        <v>514</v>
      </c>
      <c r="H51" s="311"/>
      <c r="I51" s="319">
        <v>212823</v>
      </c>
      <c r="J51" s="320">
        <v>113445</v>
      </c>
      <c r="K51" s="321">
        <v>93.3</v>
      </c>
      <c r="L51" s="322">
        <v>291917</v>
      </c>
      <c r="M51" s="323">
        <v>64.900000000000006</v>
      </c>
      <c r="N51" s="324">
        <v>28.4</v>
      </c>
    </row>
    <row r="52" spans="1:14">
      <c r="A52" s="248"/>
      <c r="B52" s="244"/>
      <c r="C52" s="244"/>
      <c r="D52" s="244"/>
      <c r="E52" s="244"/>
      <c r="F52" s="244"/>
      <c r="G52" s="325"/>
      <c r="H52" s="326" t="s">
        <v>515</v>
      </c>
      <c r="I52" s="327">
        <v>190748</v>
      </c>
      <c r="J52" s="328">
        <v>101678</v>
      </c>
      <c r="K52" s="329">
        <v>159.9</v>
      </c>
      <c r="L52" s="330">
        <v>163714</v>
      </c>
      <c r="M52" s="331">
        <v>62.4</v>
      </c>
      <c r="N52" s="332">
        <v>97.5</v>
      </c>
    </row>
    <row r="53" spans="1:14">
      <c r="A53" s="248"/>
      <c r="B53" s="244"/>
      <c r="C53" s="244"/>
      <c r="D53" s="244"/>
      <c r="E53" s="244"/>
      <c r="F53" s="244"/>
      <c r="G53" s="310" t="s">
        <v>516</v>
      </c>
      <c r="H53" s="311"/>
      <c r="I53" s="319">
        <v>188955</v>
      </c>
      <c r="J53" s="320">
        <v>102415</v>
      </c>
      <c r="K53" s="321">
        <v>-9.6999999999999993</v>
      </c>
      <c r="L53" s="322">
        <v>325581</v>
      </c>
      <c r="M53" s="323">
        <v>11.5</v>
      </c>
      <c r="N53" s="324">
        <v>-21.2</v>
      </c>
    </row>
    <row r="54" spans="1:14">
      <c r="A54" s="248"/>
      <c r="B54" s="244"/>
      <c r="C54" s="244"/>
      <c r="D54" s="244"/>
      <c r="E54" s="244"/>
      <c r="F54" s="244"/>
      <c r="G54" s="325"/>
      <c r="H54" s="326" t="s">
        <v>515</v>
      </c>
      <c r="I54" s="327">
        <v>157899</v>
      </c>
      <c r="J54" s="328">
        <v>85582</v>
      </c>
      <c r="K54" s="329">
        <v>-15.8</v>
      </c>
      <c r="L54" s="330">
        <v>165116</v>
      </c>
      <c r="M54" s="331">
        <v>0.9</v>
      </c>
      <c r="N54" s="332">
        <v>-16.7</v>
      </c>
    </row>
    <row r="55" spans="1:14">
      <c r="A55" s="248"/>
      <c r="B55" s="244"/>
      <c r="C55" s="244"/>
      <c r="D55" s="244"/>
      <c r="E55" s="244"/>
      <c r="F55" s="244"/>
      <c r="G55" s="310" t="s">
        <v>517</v>
      </c>
      <c r="H55" s="311"/>
      <c r="I55" s="319">
        <v>208645</v>
      </c>
      <c r="J55" s="320">
        <v>117019</v>
      </c>
      <c r="K55" s="321">
        <v>14.3</v>
      </c>
      <c r="L55" s="322">
        <v>203567</v>
      </c>
      <c r="M55" s="323">
        <v>-37.5</v>
      </c>
      <c r="N55" s="324">
        <v>51.8</v>
      </c>
    </row>
    <row r="56" spans="1:14">
      <c r="A56" s="248"/>
      <c r="B56" s="244"/>
      <c r="C56" s="244"/>
      <c r="D56" s="244"/>
      <c r="E56" s="244"/>
      <c r="F56" s="244"/>
      <c r="G56" s="325"/>
      <c r="H56" s="326" t="s">
        <v>515</v>
      </c>
      <c r="I56" s="327">
        <v>174748</v>
      </c>
      <c r="J56" s="328">
        <v>98008</v>
      </c>
      <c r="K56" s="329">
        <v>14.5</v>
      </c>
      <c r="L56" s="330">
        <v>121137</v>
      </c>
      <c r="M56" s="331">
        <v>-26.6</v>
      </c>
      <c r="N56" s="332">
        <v>41.1</v>
      </c>
    </row>
    <row r="57" spans="1:14">
      <c r="A57" s="248"/>
      <c r="B57" s="244"/>
      <c r="C57" s="244"/>
      <c r="D57" s="244"/>
      <c r="E57" s="244"/>
      <c r="F57" s="244"/>
      <c r="G57" s="310" t="s">
        <v>518</v>
      </c>
      <c r="H57" s="311"/>
      <c r="I57" s="319">
        <v>455153</v>
      </c>
      <c r="J57" s="320">
        <v>261282</v>
      </c>
      <c r="K57" s="321">
        <v>123.3</v>
      </c>
      <c r="L57" s="322">
        <v>185018</v>
      </c>
      <c r="M57" s="323">
        <v>-9.1</v>
      </c>
      <c r="N57" s="324">
        <v>132.4</v>
      </c>
    </row>
    <row r="58" spans="1:14">
      <c r="A58" s="248"/>
      <c r="B58" s="244"/>
      <c r="C58" s="244"/>
      <c r="D58" s="244"/>
      <c r="E58" s="244"/>
      <c r="F58" s="244"/>
      <c r="G58" s="325"/>
      <c r="H58" s="326" t="s">
        <v>515</v>
      </c>
      <c r="I58" s="327">
        <v>121270</v>
      </c>
      <c r="J58" s="328">
        <v>69615</v>
      </c>
      <c r="K58" s="329">
        <v>-29</v>
      </c>
      <c r="L58" s="330">
        <v>95064</v>
      </c>
      <c r="M58" s="331">
        <v>-21.5</v>
      </c>
      <c r="N58" s="332">
        <v>-7.5</v>
      </c>
    </row>
    <row r="59" spans="1:14">
      <c r="A59" s="248"/>
      <c r="B59" s="244"/>
      <c r="C59" s="244"/>
      <c r="D59" s="244"/>
      <c r="E59" s="244"/>
      <c r="F59" s="244"/>
      <c r="G59" s="310" t="s">
        <v>519</v>
      </c>
      <c r="H59" s="311"/>
      <c r="I59" s="319">
        <v>589015</v>
      </c>
      <c r="J59" s="320">
        <v>342252</v>
      </c>
      <c r="K59" s="321">
        <v>31</v>
      </c>
      <c r="L59" s="322">
        <v>238802</v>
      </c>
      <c r="M59" s="323">
        <v>29.1</v>
      </c>
      <c r="N59" s="324">
        <v>1.9</v>
      </c>
    </row>
    <row r="60" spans="1:14">
      <c r="A60" s="248"/>
      <c r="B60" s="244"/>
      <c r="C60" s="244"/>
      <c r="D60" s="244"/>
      <c r="E60" s="244"/>
      <c r="F60" s="244"/>
      <c r="G60" s="325"/>
      <c r="H60" s="326" t="s">
        <v>515</v>
      </c>
      <c r="I60" s="333">
        <v>259394</v>
      </c>
      <c r="J60" s="328">
        <v>150723</v>
      </c>
      <c r="K60" s="329">
        <v>116.5</v>
      </c>
      <c r="L60" s="330">
        <v>128562</v>
      </c>
      <c r="M60" s="331">
        <v>35.200000000000003</v>
      </c>
      <c r="N60" s="332">
        <v>81.3</v>
      </c>
    </row>
    <row r="61" spans="1:14">
      <c r="A61" s="248"/>
      <c r="B61" s="244"/>
      <c r="C61" s="244"/>
      <c r="D61" s="244"/>
      <c r="E61" s="244"/>
      <c r="F61" s="244"/>
      <c r="G61" s="310" t="s">
        <v>520</v>
      </c>
      <c r="H61" s="334"/>
      <c r="I61" s="335">
        <v>330918</v>
      </c>
      <c r="J61" s="336">
        <v>187283</v>
      </c>
      <c r="K61" s="337">
        <v>50.4</v>
      </c>
      <c r="L61" s="338">
        <v>248977</v>
      </c>
      <c r="M61" s="339">
        <v>11.8</v>
      </c>
      <c r="N61" s="324">
        <v>38.6</v>
      </c>
    </row>
    <row r="62" spans="1:14">
      <c r="A62" s="248"/>
      <c r="B62" s="244"/>
      <c r="C62" s="244"/>
      <c r="D62" s="244"/>
      <c r="E62" s="244"/>
      <c r="F62" s="244"/>
      <c r="G62" s="325"/>
      <c r="H62" s="326" t="s">
        <v>515</v>
      </c>
      <c r="I62" s="327">
        <v>180812</v>
      </c>
      <c r="J62" s="328">
        <v>101121</v>
      </c>
      <c r="K62" s="329">
        <v>49.2</v>
      </c>
      <c r="L62" s="330">
        <v>134719</v>
      </c>
      <c r="M62" s="331">
        <v>10.1</v>
      </c>
      <c r="N62" s="332">
        <v>39.1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34.31</v>
      </c>
      <c r="G47" s="12">
        <v>38.07</v>
      </c>
      <c r="H47" s="12">
        <v>50.05</v>
      </c>
      <c r="I47" s="12">
        <v>52.52</v>
      </c>
      <c r="J47" s="13">
        <v>53.7</v>
      </c>
    </row>
    <row r="48" spans="2:10" ht="57.75" customHeight="1">
      <c r="B48" s="14"/>
      <c r="C48" s="1139" t="s">
        <v>4</v>
      </c>
      <c r="D48" s="1139"/>
      <c r="E48" s="1140"/>
      <c r="F48" s="15">
        <v>14.05</v>
      </c>
      <c r="G48" s="16">
        <v>23.21</v>
      </c>
      <c r="H48" s="16">
        <v>11.24</v>
      </c>
      <c r="I48" s="16">
        <v>9.73</v>
      </c>
      <c r="J48" s="17">
        <v>6.25</v>
      </c>
    </row>
    <row r="49" spans="2:10" ht="57.75" customHeight="1" thickBot="1">
      <c r="B49" s="18"/>
      <c r="C49" s="1141" t="s">
        <v>5</v>
      </c>
      <c r="D49" s="1141"/>
      <c r="E49" s="1142"/>
      <c r="F49" s="19">
        <v>4.16</v>
      </c>
      <c r="G49" s="20">
        <v>19.100000000000001</v>
      </c>
      <c r="H49" s="20">
        <v>2.2599999999999998</v>
      </c>
      <c r="I49" s="20">
        <v>1.6</v>
      </c>
      <c r="J49" s="21">
        <v>7.61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527</v>
      </c>
      <c r="D34" s="1149"/>
      <c r="E34" s="1150"/>
      <c r="F34" s="32" t="s">
        <v>528</v>
      </c>
      <c r="G34" s="33" t="s">
        <v>529</v>
      </c>
      <c r="H34" s="33" t="s">
        <v>530</v>
      </c>
      <c r="I34" s="33" t="s">
        <v>531</v>
      </c>
      <c r="J34" s="34" t="s">
        <v>532</v>
      </c>
      <c r="K34" s="22"/>
      <c r="L34" s="22"/>
      <c r="M34" s="22"/>
      <c r="N34" s="22"/>
      <c r="O34" s="22"/>
      <c r="P34" s="22"/>
    </row>
    <row r="35" spans="1:16" ht="39" customHeight="1">
      <c r="A35" s="22"/>
      <c r="B35" s="35"/>
      <c r="C35" s="1143" t="s">
        <v>533</v>
      </c>
      <c r="D35" s="1144"/>
      <c r="E35" s="1145"/>
      <c r="F35" s="36" t="s">
        <v>534</v>
      </c>
      <c r="G35" s="37" t="s">
        <v>535</v>
      </c>
      <c r="H35" s="37" t="s">
        <v>536</v>
      </c>
      <c r="I35" s="37" t="s">
        <v>537</v>
      </c>
      <c r="J35" s="38" t="s">
        <v>538</v>
      </c>
      <c r="K35" s="22"/>
      <c r="L35" s="22"/>
      <c r="M35" s="22"/>
      <c r="N35" s="22"/>
      <c r="O35" s="22"/>
      <c r="P35" s="22"/>
    </row>
    <row r="36" spans="1:16" ht="39" customHeight="1">
      <c r="A36" s="22"/>
      <c r="B36" s="35"/>
      <c r="C36" s="1143" t="s">
        <v>539</v>
      </c>
      <c r="D36" s="1144"/>
      <c r="E36" s="1145"/>
      <c r="F36" s="36">
        <v>0.57999999999999996</v>
      </c>
      <c r="G36" s="37">
        <v>0.59</v>
      </c>
      <c r="H36" s="37">
        <v>0.89</v>
      </c>
      <c r="I36" s="37">
        <v>0.36</v>
      </c>
      <c r="J36" s="38" t="s">
        <v>540</v>
      </c>
      <c r="K36" s="22"/>
      <c r="L36" s="22"/>
      <c r="M36" s="22"/>
      <c r="N36" s="22"/>
      <c r="O36" s="22"/>
      <c r="P36" s="22"/>
    </row>
    <row r="37" spans="1:16" ht="39" customHeight="1">
      <c r="A37" s="22"/>
      <c r="B37" s="35"/>
      <c r="C37" s="1143" t="s">
        <v>541</v>
      </c>
      <c r="D37" s="1144"/>
      <c r="E37" s="1145"/>
      <c r="F37" s="36">
        <v>22.56</v>
      </c>
      <c r="G37" s="37">
        <v>31.54</v>
      </c>
      <c r="H37" s="37">
        <v>20.28</v>
      </c>
      <c r="I37" s="37">
        <v>19.14</v>
      </c>
      <c r="J37" s="38">
        <v>15.26</v>
      </c>
      <c r="K37" s="22"/>
      <c r="L37" s="22"/>
      <c r="M37" s="22"/>
      <c r="N37" s="22"/>
      <c r="O37" s="22"/>
      <c r="P37" s="22"/>
    </row>
    <row r="38" spans="1:16" ht="39" customHeight="1">
      <c r="A38" s="22"/>
      <c r="B38" s="35"/>
      <c r="C38" s="1143" t="s">
        <v>542</v>
      </c>
      <c r="D38" s="1144"/>
      <c r="E38" s="1145"/>
      <c r="F38" s="36">
        <v>0.01</v>
      </c>
      <c r="G38" s="37">
        <v>0.01</v>
      </c>
      <c r="H38" s="37">
        <v>0.02</v>
      </c>
      <c r="I38" s="37">
        <v>1.46</v>
      </c>
      <c r="J38" s="38">
        <v>1.93</v>
      </c>
      <c r="K38" s="22"/>
      <c r="L38" s="22"/>
      <c r="M38" s="22"/>
      <c r="N38" s="22"/>
      <c r="O38" s="22"/>
      <c r="P38" s="22"/>
    </row>
    <row r="39" spans="1:16" ht="39" customHeight="1">
      <c r="A39" s="22"/>
      <c r="B39" s="35"/>
      <c r="C39" s="1143" t="s">
        <v>543</v>
      </c>
      <c r="D39" s="1144"/>
      <c r="E39" s="1145"/>
      <c r="F39" s="36">
        <v>0.21</v>
      </c>
      <c r="G39" s="37">
        <v>0.99</v>
      </c>
      <c r="H39" s="37">
        <v>0.47</v>
      </c>
      <c r="I39" s="37">
        <v>0.27</v>
      </c>
      <c r="J39" s="38">
        <v>0.22</v>
      </c>
      <c r="K39" s="22"/>
      <c r="L39" s="22"/>
      <c r="M39" s="22"/>
      <c r="N39" s="22"/>
      <c r="O39" s="22"/>
      <c r="P39" s="22"/>
    </row>
    <row r="40" spans="1:16" ht="39" customHeight="1">
      <c r="A40" s="22"/>
      <c r="B40" s="35"/>
      <c r="C40" s="1143" t="s">
        <v>544</v>
      </c>
      <c r="D40" s="1144"/>
      <c r="E40" s="1145"/>
      <c r="F40" s="36">
        <v>0</v>
      </c>
      <c r="G40" s="37">
        <v>0.01</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545</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546</v>
      </c>
      <c r="D43" s="1147"/>
      <c r="E43" s="1148"/>
      <c r="F43" s="41">
        <v>0.14000000000000001</v>
      </c>
      <c r="G43" s="42">
        <v>0</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635</v>
      </c>
      <c r="L45" s="60">
        <v>611</v>
      </c>
      <c r="M45" s="60">
        <v>540</v>
      </c>
      <c r="N45" s="60">
        <v>472</v>
      </c>
      <c r="O45" s="61">
        <v>461</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28</v>
      </c>
      <c r="L48" s="64">
        <v>31</v>
      </c>
      <c r="M48" s="64">
        <v>33</v>
      </c>
      <c r="N48" s="64">
        <v>28</v>
      </c>
      <c r="O48" s="65">
        <v>16</v>
      </c>
      <c r="P48" s="48"/>
      <c r="Q48" s="48"/>
      <c r="R48" s="48"/>
      <c r="S48" s="48"/>
      <c r="T48" s="48"/>
      <c r="U48" s="48"/>
    </row>
    <row r="49" spans="1:21" ht="30.75" customHeight="1">
      <c r="A49" s="48"/>
      <c r="B49" s="1161"/>
      <c r="C49" s="1162"/>
      <c r="D49" s="62"/>
      <c r="E49" s="1153" t="s">
        <v>16</v>
      </c>
      <c r="F49" s="1153"/>
      <c r="G49" s="1153"/>
      <c r="H49" s="1153"/>
      <c r="I49" s="1153"/>
      <c r="J49" s="1154"/>
      <c r="K49" s="63">
        <v>9</v>
      </c>
      <c r="L49" s="64">
        <v>2</v>
      </c>
      <c r="M49" s="64">
        <v>2</v>
      </c>
      <c r="N49" s="64">
        <v>2</v>
      </c>
      <c r="O49" s="65">
        <v>1</v>
      </c>
      <c r="P49" s="48"/>
      <c r="Q49" s="48"/>
      <c r="R49" s="48"/>
      <c r="S49" s="48"/>
      <c r="T49" s="48"/>
      <c r="U49" s="48"/>
    </row>
    <row r="50" spans="1:21" ht="30.75" customHeight="1">
      <c r="A50" s="48"/>
      <c r="B50" s="1161"/>
      <c r="C50" s="1162"/>
      <c r="D50" s="62"/>
      <c r="E50" s="1153" t="s">
        <v>17</v>
      </c>
      <c r="F50" s="1153"/>
      <c r="G50" s="1153"/>
      <c r="H50" s="1153"/>
      <c r="I50" s="1153"/>
      <c r="J50" s="1154"/>
      <c r="K50" s="63" t="s">
        <v>482</v>
      </c>
      <c r="L50" s="64" t="s">
        <v>482</v>
      </c>
      <c r="M50" s="64" t="s">
        <v>482</v>
      </c>
      <c r="N50" s="64" t="s">
        <v>482</v>
      </c>
      <c r="O50" s="65" t="s">
        <v>482</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v>0</v>
      </c>
      <c r="M51" s="64">
        <v>0</v>
      </c>
      <c r="N51" s="64">
        <v>0</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467</v>
      </c>
      <c r="L52" s="64">
        <v>438</v>
      </c>
      <c r="M52" s="64">
        <v>408</v>
      </c>
      <c r="N52" s="64">
        <v>382</v>
      </c>
      <c r="O52" s="65">
        <v>360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205</v>
      </c>
      <c r="L53" s="69">
        <v>206</v>
      </c>
      <c r="M53" s="69">
        <v>167</v>
      </c>
      <c r="N53" s="69">
        <v>120</v>
      </c>
      <c r="O53" s="70">
        <v>119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2015-04-03T02:31:30Z</cp:lastPrinted>
  <dcterms:created xsi:type="dcterms:W3CDTF">2015-02-17T07:18:40Z</dcterms:created>
  <dcterms:modified xsi:type="dcterms:W3CDTF">2015-04-03T02:36:05Z</dcterms:modified>
  <cp:category/>
</cp:coreProperties>
</file>