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3簡易水道\12調査\R02調査\経営比較分析表\"/>
    </mc:Choice>
  </mc:AlternateContent>
  <workbookProtection workbookAlgorithmName="SHA-512" workbookHashValue="WtN+SQtsKB01n6MSOCiobbbBCx41rh28V9k56gykJx3ZslnDkblRS0M6zz7s47NsPGv1PP/PJ5gIItlXU/2T8Q==" workbookSaltValue="vnS7Pi6eFz8FNhmW+bMhug=="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<sst xmlns="http://schemas.openxmlformats.org/spreadsheetml/2006/main" count="233" uniqueCount="117">
  <si>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</si>
  <si>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</si>
  <si>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</si>
  <si>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</si>
  <si>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</si>
  <si>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</si>
  <si>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</si>
  <si>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</si>
  <si>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</si>
  <si>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</si>
  <si>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</si>
  <si>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</si>
  <si>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</si>
  <si>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</si>
  <si>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</si>
  <si>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</si>
  <si>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</si>
  <si>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</si>
  <si>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</si>
  <si>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</si>
  <si>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</si>
  <si>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</si>
  <si>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</si>
  <si>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</si>
  <si>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</si>
  <si>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</si>
  <si>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</si>
  <si>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</si>
  <si>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</si>
  <si>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</si>
  <si>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</si>
  <si>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</si>
  <si>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</si>
  <si>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</si>
  <si>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</si>
  <si>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</si>
  <si>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</si>
  <si>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</si>
  <si>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</si>
  <si>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</si>
  <si>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</si>
  <si>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</si>
  <si>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</si>
  <si>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</si>
  <si>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</si>
  <si>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</si>
  <si>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</si>
  <si>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</si>
  <si>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</si>
  <si>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</si>
  <si>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</si>
  <si>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</si>
  <si>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</si>
  <si>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</si>
  <si>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</si>
  <si>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</si>
  <si>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</si>
  <si>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</si>
  <si>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</si>
  <si>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</si>
  <si>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</si>
  <si>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</si>
  <si>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</si>
  <si>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</si>
  <si>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</si>
  <si>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</si>
  <si>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</si>
  <si>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</si>
  <si>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</si>
  <si>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</si>
  <si>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</si>
  <si>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</si>
  <si>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</si>
  <si>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</si>
  <si>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</si>
  <si>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</si>
  <si>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</si>
  <si>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</si>
  <si>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</si>
  <si>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</si>
  <si>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</si>
  <si>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</si>
  <si>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</si>
  <si>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</si>
  <si>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</si>
  <si>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</si>
  <si>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</si>
  <si>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</si>
  <si>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</si>
  <si>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</si>
  <si>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</si>
  <si>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</si>
  <si>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</si>
  <si>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</si>
  <si>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</si>
  <si>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</si>
  <si>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曽爾村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</si>
  <si>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</si>
  <si>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</si>
  <si>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</si>
  <si>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</si>
  <si>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</si>
  <si>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</si>
  <si>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</si>
  <si>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</si>
  <si>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</si>
  <si>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</si>
  <si>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</si>
  <si>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</si>
  <si>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</si>
  <si>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</si>
  <si>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</si>
  <si>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</si>
  <si>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</si>
  <si>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古くは昭和47年度、大半は昭和63～平成6年度に水道施設を整備し、一部は統合事業により改修している。今後は耐用年数を超える構造物の年次的な整備を計画するとともに、付帯する機械設備の修理や取替を行っていく必要がある。また、近年大規模な自然災害も多いことから、耐震性の高い管路や施設の耐震補強も早急に進めていかなければならない。</t>
    <phoneticPr fontId="4"/>
  </si>
  <si>
    <t>　収益的収支比率については、他会計繰入金が増加したため、収益的収支比率が増加した。　　　　　　　　　　　　　　　　　　　　　また、経営の効率化を図るため統合事業により施設及び業務内容を見直しているが、収入面においては今後も人口減少により料金収入は減少する事が見込まれ、支出面においては施設老朽化対策に伴う維持管理費の増加が予想されることから給水原価は今後も上昇すると考えられる。</t>
    <rPh sb="14" eb="17">
      <t>タカイケイ</t>
    </rPh>
    <rPh sb="17" eb="20">
      <t>クリイレキン</t>
    </rPh>
    <rPh sb="21" eb="23">
      <t>ゾウカ</t>
    </rPh>
    <rPh sb="36" eb="38">
      <t>ゾウカ</t>
    </rPh>
    <phoneticPr fontId="4"/>
  </si>
  <si>
    <t>　人口減少に伴う水道料金収入の減少が一番の課題であり、施設設備の老朽化、耐震化等課題は山積である。また、地球温暖化等の自然体系の変化により、水質悪化や水源の枯渇など危機管理もある。
これらの課題への取組として、平成22年度より統合事業を実施し、老朽化した浄水施設を廃止し施設維持の省力化を行った。また一部耐震管路への更新を行うことにより、有収率の向上に努めている。今後も、長期的な視点にたち、水道施設更新・改良等を進めることにより、安心・安全な水道水を住民に供給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</si>
</sst>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1.18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45-4CAF-AD19-B39F44EA14B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0745-4CAF-AD19-B39F44EA14B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66.7</c:v>
                </c:pt>
                <c:pt idx="1">
                  <c:v>59.12</c:v>
                </c:pt>
                <c:pt idx="2">
                  <c:v>52.45</c:v>
                </c:pt>
                <c:pt idx="3">
                  <c:v>55.03</c:v>
                </c:pt>
                <c:pt idx="4">
                  <c:v>48.06</c:v>
                </c:pt>
              </c:numCache>
            </c:numRef>
          </c:val>
          <c:extLst>
            <c:ext xmlns:c16="http://schemas.microsoft.com/office/drawing/2014/chart" uri="{C3380CC4-5D6E-409C-BE32-E72D297353CC}">
              <c16:uniqueId val="{00000000-04D8-43DA-BA6D-31790332FF8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04D8-43DA-BA6D-31790332FF8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56.14</c:v>
                </c:pt>
                <c:pt idx="1">
                  <c:v>66.38</c:v>
                </c:pt>
                <c:pt idx="2">
                  <c:v>75.09</c:v>
                </c:pt>
                <c:pt idx="3">
                  <c:v>65.78</c:v>
                </c:pt>
                <c:pt idx="4">
                  <c:v>73.88</c:v>
                </c:pt>
              </c:numCache>
            </c:numRef>
          </c:val>
          <c:extLst>
            <c:ext xmlns:c16="http://schemas.microsoft.com/office/drawing/2014/chart" uri="{C3380CC4-5D6E-409C-BE32-E72D297353CC}">
              <c16:uniqueId val="{00000000-9DAA-48CA-9DC1-341E70E4B00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9DAA-48CA-9DC1-341E70E4B00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82.44</c:v>
                </c:pt>
                <c:pt idx="1">
                  <c:v>61.35</c:v>
                </c:pt>
                <c:pt idx="2">
                  <c:v>33.81</c:v>
                </c:pt>
                <c:pt idx="3">
                  <c:v>79.63</c:v>
                </c:pt>
                <c:pt idx="4">
                  <c:v>93.49</c:v>
                </c:pt>
              </c:numCache>
            </c:numRef>
          </c:val>
          <c:extLst>
            <c:ext xmlns:c16="http://schemas.microsoft.com/office/drawing/2014/chart" uri="{C3380CC4-5D6E-409C-BE32-E72D297353CC}">
              <c16:uniqueId val="{00000000-DCF1-41C0-9285-13D89B280F8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DCF1-41C0-9285-13D89B280F8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77-492D-86FD-396DD2491DB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77-492D-86FD-396DD2491DB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46-4FF7-AE4E-81C0950F7ED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46-4FF7-AE4E-81C0950F7ED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62-47E5-B5B7-17AC8B7F11E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62-47E5-B5B7-17AC8B7F11E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AC-4BCB-9520-09506E480B5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C-4BCB-9520-09506E480B5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2586.1999999999998</c:v>
                </c:pt>
                <c:pt idx="1">
                  <c:v>2629</c:v>
                </c:pt>
                <c:pt idx="2">
                  <c:v>2403.84</c:v>
                </c:pt>
                <c:pt idx="3">
                  <c:v>2217.06</c:v>
                </c:pt>
                <c:pt idx="4">
                  <c:v>2208.9299999999998</c:v>
                </c:pt>
              </c:numCache>
            </c:numRef>
          </c:val>
          <c:extLst>
            <c:ext xmlns:c16="http://schemas.microsoft.com/office/drawing/2014/chart" uri="{C3380CC4-5D6E-409C-BE32-E72D297353CC}">
              <c16:uniqueId val="{00000000-08BA-4E10-87A4-1B419F232B9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08BA-4E10-87A4-1B419F232B9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46.71</c:v>
                </c:pt>
                <c:pt idx="1">
                  <c:v>38.49</c:v>
                </c:pt>
                <c:pt idx="2">
                  <c:v>40.090000000000003</c:v>
                </c:pt>
                <c:pt idx="3">
                  <c:v>40.799999999999997</c:v>
                </c:pt>
                <c:pt idx="4">
                  <c:v>36.85</c:v>
                </c:pt>
              </c:numCache>
            </c:numRef>
          </c:val>
          <c:extLst>
            <c:ext xmlns:c16="http://schemas.microsoft.com/office/drawing/2014/chart" uri="{C3380CC4-5D6E-409C-BE32-E72D297353CC}">
              <c16:uniqueId val="{00000000-E4AB-4DB2-B176-7143BCD61B3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E4AB-4DB2-B176-7143BCD61B3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430.96</c:v>
                </c:pt>
                <c:pt idx="1">
                  <c:v>531.55999999999995</c:v>
                </c:pt>
                <c:pt idx="2">
                  <c:v>488.67</c:v>
                </c:pt>
                <c:pt idx="3">
                  <c:v>571.69000000000005</c:v>
                </c:pt>
                <c:pt idx="4">
                  <c:v>639</c:v>
                </c:pt>
              </c:numCache>
            </c:numRef>
          </c:val>
          <c:extLst>
            <c:ext xmlns:c16="http://schemas.microsoft.com/office/drawing/2014/chart" uri="{C3380CC4-5D6E-409C-BE32-E72D297353CC}">
              <c16:uniqueId val="{00000000-2A5F-4CB0-8F87-79CB380059E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2A5F-4CB0-8F87-79CB380059E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9"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奈良県　曽爾村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1427</v>
      </c>
      <c r="AM8" s="67"/>
      <c r="AN8" s="67"/>
      <c r="AO8" s="67"/>
      <c r="AP8" s="67"/>
      <c r="AQ8" s="67"/>
      <c r="AR8" s="67"/>
      <c r="AS8" s="67"/>
      <c r="AT8" s="66">
        <f>データ!$S$6</f>
        <v>47.76</v>
      </c>
      <c r="AU8" s="66"/>
      <c r="AV8" s="66"/>
      <c r="AW8" s="66"/>
      <c r="AX8" s="66"/>
      <c r="AY8" s="66"/>
      <c r="AZ8" s="66"/>
      <c r="BA8" s="66"/>
      <c r="BB8" s="66">
        <f>データ!$T$6</f>
        <v>29.88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93.9</v>
      </c>
      <c r="Q10" s="66"/>
      <c r="R10" s="66"/>
      <c r="S10" s="66"/>
      <c r="T10" s="66"/>
      <c r="U10" s="66"/>
      <c r="V10" s="66"/>
      <c r="W10" s="67">
        <f>データ!$Q$6</f>
        <v>3850</v>
      </c>
      <c r="X10" s="67"/>
      <c r="Y10" s="67"/>
      <c r="Z10" s="67"/>
      <c r="AA10" s="67"/>
      <c r="AB10" s="67"/>
      <c r="AC10" s="67"/>
      <c r="AD10" s="2"/>
      <c r="AE10" s="2"/>
      <c r="AF10" s="2"/>
      <c r="AG10" s="2"/>
      <c r="AH10" s="2"/>
      <c r="AI10" s="2"/>
      <c r="AJ10" s="2"/>
      <c r="AK10" s="2"/>
      <c r="AL10" s="67">
        <f>データ!$U$6</f>
        <v>1324</v>
      </c>
      <c r="AM10" s="67"/>
      <c r="AN10" s="67"/>
      <c r="AO10" s="67"/>
      <c r="AP10" s="67"/>
      <c r="AQ10" s="67"/>
      <c r="AR10" s="67"/>
      <c r="AS10" s="67"/>
      <c r="AT10" s="66">
        <f>データ!$V$6</f>
        <v>11.5</v>
      </c>
      <c r="AU10" s="66"/>
      <c r="AV10" s="66"/>
      <c r="AW10" s="66"/>
      <c r="AX10" s="66"/>
      <c r="AY10" s="66"/>
      <c r="AZ10" s="66"/>
      <c r="BA10" s="66"/>
      <c r="BB10" s="66">
        <f>データ!$W$6</f>
        <v>115.13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PITtBM8cDmPhfJJEHVHTTOwImNu37Qwq0nM+ZA9rdXMiJX2LU/KH1L0YwdCTFpRp0tUWM2574CxMVivFWT8Pdg==" saltValue="6px8D6CCHyv8yyIvtw4U1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293857</v>
      </c>
      <c r="D6" s="34">
        <f t="shared" si="3"/>
        <v>47</v>
      </c>
      <c r="E6" s="34">
        <f t="shared" si="3"/>
        <v>1</v>
      </c>
      <c r="F6" s="34">
        <f t="shared" si="3"/>
        <v>0</v>
      </c>
      <c r="G6" s="34">
        <f t="shared" si="3"/>
        <v>0</v>
      </c>
      <c r="H6" s="34" t="str">
        <f t="shared" si="3"/>
        <v>奈良県　曽爾村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93.9</v>
      </c>
      <c r="Q6" s="35">
        <f t="shared" si="3"/>
        <v>3850</v>
      </c>
      <c r="R6" s="35">
        <f t="shared" si="3"/>
        <v>1427</v>
      </c>
      <c r="S6" s="35">
        <f t="shared" si="3"/>
        <v>47.76</v>
      </c>
      <c r="T6" s="35">
        <f t="shared" si="3"/>
        <v>29.88</v>
      </c>
      <c r="U6" s="35">
        <f t="shared" si="3"/>
        <v>1324</v>
      </c>
      <c r="V6" s="35">
        <f t="shared" si="3"/>
        <v>11.5</v>
      </c>
      <c r="W6" s="35">
        <f t="shared" si="3"/>
        <v>115.13</v>
      </c>
      <c r="X6" s="36">
        <f>IF(X7="",NA(),X7)</f>
        <v>82.44</v>
      </c>
      <c r="Y6" s="36">
        <f t="shared" ref="Y6:AG6" si="4">IF(Y7="",NA(),Y7)</f>
        <v>61.35</v>
      </c>
      <c r="Z6" s="36">
        <f t="shared" si="4"/>
        <v>33.81</v>
      </c>
      <c r="AA6" s="36">
        <f t="shared" si="4"/>
        <v>79.63</v>
      </c>
      <c r="AB6" s="36">
        <f t="shared" si="4"/>
        <v>93.49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2586.1999999999998</v>
      </c>
      <c r="BF6" s="36">
        <f t="shared" ref="BF6:BN6" si="7">IF(BF7="",NA(),BF7)</f>
        <v>2629</v>
      </c>
      <c r="BG6" s="36">
        <f t="shared" si="7"/>
        <v>2403.84</v>
      </c>
      <c r="BH6" s="36">
        <f t="shared" si="7"/>
        <v>2217.06</v>
      </c>
      <c r="BI6" s="36">
        <f t="shared" si="7"/>
        <v>2208.9299999999998</v>
      </c>
      <c r="BJ6" s="36">
        <f t="shared" si="7"/>
        <v>1510.14</v>
      </c>
      <c r="BK6" s="36">
        <f t="shared" si="7"/>
        <v>1595.62</v>
      </c>
      <c r="BL6" s="36">
        <f t="shared" si="7"/>
        <v>1302.33</v>
      </c>
      <c r="BM6" s="36">
        <f t="shared" si="7"/>
        <v>1274.21</v>
      </c>
      <c r="BN6" s="36">
        <f t="shared" si="7"/>
        <v>1183.92</v>
      </c>
      <c r="BO6" s="35" t="str">
        <f>IF(BO7="","",IF(BO7="-","【-】","【"&amp;SUBSTITUTE(TEXT(BO7,"#,##0.00"),"-","△")&amp;"】"))</f>
        <v>【1,084.05】</v>
      </c>
      <c r="BP6" s="36">
        <f>IF(BP7="",NA(),BP7)</f>
        <v>46.71</v>
      </c>
      <c r="BQ6" s="36">
        <f t="shared" ref="BQ6:BY6" si="8">IF(BQ7="",NA(),BQ7)</f>
        <v>38.49</v>
      </c>
      <c r="BR6" s="36">
        <f t="shared" si="8"/>
        <v>40.090000000000003</v>
      </c>
      <c r="BS6" s="36">
        <f t="shared" si="8"/>
        <v>40.799999999999997</v>
      </c>
      <c r="BT6" s="36">
        <f t="shared" si="8"/>
        <v>36.85</v>
      </c>
      <c r="BU6" s="36">
        <f t="shared" si="8"/>
        <v>22.67</v>
      </c>
      <c r="BV6" s="36">
        <f t="shared" si="8"/>
        <v>37.92</v>
      </c>
      <c r="BW6" s="36">
        <f t="shared" si="8"/>
        <v>40.89</v>
      </c>
      <c r="BX6" s="36">
        <f t="shared" si="8"/>
        <v>41.25</v>
      </c>
      <c r="BY6" s="36">
        <f t="shared" si="8"/>
        <v>42.5</v>
      </c>
      <c r="BZ6" s="35" t="str">
        <f>IF(BZ7="","",IF(BZ7="-","【-】","【"&amp;SUBSTITUTE(TEXT(BZ7,"#,##0.00"),"-","△")&amp;"】"))</f>
        <v>【53.46】</v>
      </c>
      <c r="CA6" s="36">
        <f>IF(CA7="",NA(),CA7)</f>
        <v>430.96</v>
      </c>
      <c r="CB6" s="36">
        <f t="shared" ref="CB6:CJ6" si="9">IF(CB7="",NA(),CB7)</f>
        <v>531.55999999999995</v>
      </c>
      <c r="CC6" s="36">
        <f t="shared" si="9"/>
        <v>488.67</v>
      </c>
      <c r="CD6" s="36">
        <f t="shared" si="9"/>
        <v>571.69000000000005</v>
      </c>
      <c r="CE6" s="36">
        <f t="shared" si="9"/>
        <v>639</v>
      </c>
      <c r="CF6" s="36">
        <f t="shared" si="9"/>
        <v>789.62</v>
      </c>
      <c r="CG6" s="36">
        <f t="shared" si="9"/>
        <v>423.18</v>
      </c>
      <c r="CH6" s="36">
        <f t="shared" si="9"/>
        <v>383.2</v>
      </c>
      <c r="CI6" s="36">
        <f t="shared" si="9"/>
        <v>383.25</v>
      </c>
      <c r="CJ6" s="36">
        <f t="shared" si="9"/>
        <v>377.72</v>
      </c>
      <c r="CK6" s="35" t="str">
        <f>IF(CK7="","",IF(CK7="-","【-】","【"&amp;SUBSTITUTE(TEXT(CK7,"#,##0.00"),"-","△")&amp;"】"))</f>
        <v>【300.47】</v>
      </c>
      <c r="CL6" s="36">
        <f>IF(CL7="",NA(),CL7)</f>
        <v>66.7</v>
      </c>
      <c r="CM6" s="36">
        <f t="shared" ref="CM6:CU6" si="10">IF(CM7="",NA(),CM7)</f>
        <v>59.12</v>
      </c>
      <c r="CN6" s="36">
        <f t="shared" si="10"/>
        <v>52.45</v>
      </c>
      <c r="CO6" s="36">
        <f t="shared" si="10"/>
        <v>55.03</v>
      </c>
      <c r="CP6" s="36">
        <f t="shared" si="10"/>
        <v>48.06</v>
      </c>
      <c r="CQ6" s="36">
        <f t="shared" si="10"/>
        <v>48.7</v>
      </c>
      <c r="CR6" s="36">
        <f t="shared" si="10"/>
        <v>46.9</v>
      </c>
      <c r="CS6" s="36">
        <f t="shared" si="10"/>
        <v>47.95</v>
      </c>
      <c r="CT6" s="36">
        <f t="shared" si="10"/>
        <v>48.26</v>
      </c>
      <c r="CU6" s="36">
        <f t="shared" si="10"/>
        <v>48.01</v>
      </c>
      <c r="CV6" s="35" t="str">
        <f>IF(CV7="","",IF(CV7="-","【-】","【"&amp;SUBSTITUTE(TEXT(CV7,"#,##0.00"),"-","△")&amp;"】"))</f>
        <v>【54.90】</v>
      </c>
      <c r="CW6" s="36">
        <f>IF(CW7="",NA(),CW7)</f>
        <v>56.14</v>
      </c>
      <c r="CX6" s="36">
        <f t="shared" ref="CX6:DF6" si="11">IF(CX7="",NA(),CX7)</f>
        <v>66.38</v>
      </c>
      <c r="CY6" s="36">
        <f t="shared" si="11"/>
        <v>75.09</v>
      </c>
      <c r="CZ6" s="36">
        <f t="shared" si="11"/>
        <v>65.78</v>
      </c>
      <c r="DA6" s="36">
        <f t="shared" si="11"/>
        <v>73.88</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1.18</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293857</v>
      </c>
      <c r="D7" s="38">
        <v>47</v>
      </c>
      <c r="E7" s="38">
        <v>1</v>
      </c>
      <c r="F7" s="38">
        <v>0</v>
      </c>
      <c r="G7" s="38">
        <v>0</v>
      </c>
      <c r="H7" s="38" t="s">
        <v>96</v>
      </c>
      <c r="I7" s="38" t="s">
        <v>97</v>
      </c>
      <c r="J7" s="38" t="s">
        <v>98</v>
      </c>
      <c r="K7" s="38" t="s">
        <v>99</v>
      </c>
      <c r="L7" s="38" t="s">
        <v>100</v>
      </c>
      <c r="M7" s="38" t="s">
        <v>101</v>
      </c>
      <c r="N7" s="39" t="s">
        <v>102</v>
      </c>
      <c r="O7" s="39" t="s">
        <v>103</v>
      </c>
      <c r="P7" s="39">
        <v>93.9</v>
      </c>
      <c r="Q7" s="39">
        <v>3850</v>
      </c>
      <c r="R7" s="39">
        <v>1427</v>
      </c>
      <c r="S7" s="39">
        <v>47.76</v>
      </c>
      <c r="T7" s="39">
        <v>29.88</v>
      </c>
      <c r="U7" s="39">
        <v>1324</v>
      </c>
      <c r="V7" s="39">
        <v>11.5</v>
      </c>
      <c r="W7" s="39">
        <v>115.13</v>
      </c>
      <c r="X7" s="39">
        <v>82.44</v>
      </c>
      <c r="Y7" s="39">
        <v>61.35</v>
      </c>
      <c r="Z7" s="39">
        <v>33.81</v>
      </c>
      <c r="AA7" s="39">
        <v>79.63</v>
      </c>
      <c r="AB7" s="39">
        <v>93.49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2586.1999999999998</v>
      </c>
      <c r="BF7" s="39">
        <v>2629</v>
      </c>
      <c r="BG7" s="39">
        <v>2403.84</v>
      </c>
      <c r="BH7" s="39">
        <v>2217.06</v>
      </c>
      <c r="BI7" s="39">
        <v>2208.9299999999998</v>
      </c>
      <c r="BJ7" s="39">
        <v>1510.14</v>
      </c>
      <c r="BK7" s="39">
        <v>1595.62</v>
      </c>
      <c r="BL7" s="39">
        <v>1302.33</v>
      </c>
      <c r="BM7" s="39">
        <v>1274.21</v>
      </c>
      <c r="BN7" s="39">
        <v>1183.92</v>
      </c>
      <c r="BO7" s="39">
        <v>1084.05</v>
      </c>
      <c r="BP7" s="39">
        <v>46.71</v>
      </c>
      <c r="BQ7" s="39">
        <v>38.49</v>
      </c>
      <c r="BR7" s="39">
        <v>40.090000000000003</v>
      </c>
      <c r="BS7" s="39">
        <v>40.799999999999997</v>
      </c>
      <c r="BT7" s="39">
        <v>36.85</v>
      </c>
      <c r="BU7" s="39">
        <v>22.67</v>
      </c>
      <c r="BV7" s="39">
        <v>37.92</v>
      </c>
      <c r="BW7" s="39">
        <v>40.89</v>
      </c>
      <c r="BX7" s="39">
        <v>41.25</v>
      </c>
      <c r="BY7" s="39">
        <v>42.5</v>
      </c>
      <c r="BZ7" s="39">
        <v>53.46</v>
      </c>
      <c r="CA7" s="39">
        <v>430.96</v>
      </c>
      <c r="CB7" s="39">
        <v>531.55999999999995</v>
      </c>
      <c r="CC7" s="39">
        <v>488.67</v>
      </c>
      <c r="CD7" s="39">
        <v>571.69000000000005</v>
      </c>
      <c r="CE7" s="39">
        <v>639</v>
      </c>
      <c r="CF7" s="39">
        <v>789.62</v>
      </c>
      <c r="CG7" s="39">
        <v>423.18</v>
      </c>
      <c r="CH7" s="39">
        <v>383.2</v>
      </c>
      <c r="CI7" s="39">
        <v>383.25</v>
      </c>
      <c r="CJ7" s="39">
        <v>377.72</v>
      </c>
      <c r="CK7" s="39">
        <v>300.47000000000003</v>
      </c>
      <c r="CL7" s="39">
        <v>66.7</v>
      </c>
      <c r="CM7" s="39">
        <v>59.12</v>
      </c>
      <c r="CN7" s="39">
        <v>52.45</v>
      </c>
      <c r="CO7" s="39">
        <v>55.03</v>
      </c>
      <c r="CP7" s="39">
        <v>48.06</v>
      </c>
      <c r="CQ7" s="39">
        <v>48.7</v>
      </c>
      <c r="CR7" s="39">
        <v>46.9</v>
      </c>
      <c r="CS7" s="39">
        <v>47.95</v>
      </c>
      <c r="CT7" s="39">
        <v>48.26</v>
      </c>
      <c r="CU7" s="39">
        <v>48.01</v>
      </c>
      <c r="CV7" s="39">
        <v>54.9</v>
      </c>
      <c r="CW7" s="39">
        <v>56.14</v>
      </c>
      <c r="CX7" s="39">
        <v>66.38</v>
      </c>
      <c r="CY7" s="39">
        <v>75.09</v>
      </c>
      <c r="CZ7" s="39">
        <v>65.78</v>
      </c>
      <c r="DA7" s="39">
        <v>73.88</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1.18</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2021-01-26T05:45:05Z</cp:lastPrinted>
  <dcterms:created xsi:type="dcterms:W3CDTF">2020-12-04T02:21:19Z</dcterms:created>
  <dcterms:modified xsi:type="dcterms:W3CDTF">2021-01-26T05:45:17Z</dcterms:modified>
  <cp:category/>
</cp:coreProperties>
</file>