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P:\05財政\13 財政比較分析表\R6年度決算\20260303【312〆】令和６年度財政状況資料集の作成及び提出について（依頼）\"/>
    </mc:Choice>
  </mc:AlternateContent>
  <xr:revisionPtr revIDLastSave="0" documentId="13_ncr:1_{7B7AB6C7-225C-4702-BEAE-337C1FE8DA76}" xr6:coauthVersionLast="36" xr6:coauthVersionMax="36" xr10:uidLastSave="{00000000-0000-0000-0000-000000000000}"/>
  <bookViews>
    <workbookView xWindow="0" yWindow="0" windowWidth="28800" windowHeight="122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AA32" i="12"/>
  <c r="AA28" i="12"/>
  <c r="AA70" i="12" l="1"/>
  <c r="AA71" i="12"/>
  <c r="AA72" i="12"/>
  <c r="AA74" i="12"/>
  <c r="AA75" i="12"/>
  <c r="AA76" i="12"/>
  <c r="AA69" i="12"/>
  <c r="AA68"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W42"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<sst xmlns="http://schemas.openxmlformats.org/spreadsheetml/2006/main" count="1144" uniqueCount="564">
  <si>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</si>
  <si>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</si>
  <si>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</si>
  <si>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</si>
  <si>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</si>
  <si>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</si>
  <si>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</si>
  <si>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</si>
  <si>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</si>
  <si>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</si>
  <si>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</si>
  <si>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</si>
  <si>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</si>
  <si>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</si>
  <si>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</si>
  <si>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</si>
  <si>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</si>
  <si>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</si>
  <si>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</si>
  <si>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</si>
  <si>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</si>
  <si>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</si>
  <si>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</si>
  <si>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</si>
  <si>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</si>
  <si>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</si>
  <si>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</si>
  <si>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</si>
  <si>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</si>
  <si>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</si>
  <si>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</si>
  <si>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</si>
  <si>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</si>
  <si>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</si>
  <si>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</si>
  <si>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</si>
  <si>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</si>
  <si>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</si>
  <si>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</si>
  <si>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</si>
  <si>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</si>
  <si>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</si>
  <si>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</si>
  <si>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</si>
  <si>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</si>
  <si>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</si>
  <si>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</si>
  <si>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</si>
  <si>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</si>
  <si>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</si>
  <si>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</si>
  <si>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</si>
  <si>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</si>
  <si>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</si>
  <si>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</si>
  <si>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</si>
  <si>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</si>
  <si>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</si>
  <si>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</si>
  <si>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</si>
  <si>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</si>
  <si>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</si>
  <si>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</si>
  <si>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</si>
  <si>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</si>
  <si>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</si>
  <si>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</si>
  <si>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</si>
  <si>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</si>
  <si>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</si>
  <si>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</si>
  <si>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</si>
  <si>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</si>
  <si>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</si>
  <si>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</si>
  <si>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</si>
  <si>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</si>
  <si>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</si>
  <si>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</si>
  <si>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</si>
  <si>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</si>
  <si>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</si>
  <si>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</si>
  <si>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</si>
  <si>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</si>
  <si>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</si>
  <si>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</si>
  <si>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</si>
  <si>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</si>
  <si>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</si>
  <si>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</si>
  <si>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</si>
  <si>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</si>
  <si>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</si>
  <si>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曽爾村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</si>
  <si>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</si>
  <si>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</si>
  <si>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</si>
  <si>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</si>
  <si>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</si>
  <si>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</si>
  <si>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</si>
  <si>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</si>
  <si>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</si>
  <si>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</si>
  <si>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</si>
  <si>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</si>
  <si>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</si>
  <si>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</si>
  <si>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</si>
  <si>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</si>
  <si>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</si>
  <si>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</si>
  <si>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</si>
  <si>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</si>
  <si>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</si>
  <si>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</si>
  <si>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</si>
  <si>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</si>
  <si>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</si>
  <si>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</si>
  <si>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</si>
  <si>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</si>
  <si>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</si>
  <si>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</si>
  <si>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</si>
  <si>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</si>
  <si>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</si>
  <si>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</si>
  <si>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</si>
  <si>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</si>
  <si>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</si>
  <si>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</si>
  <si>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</si>
  <si>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</si>
  <si>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</si>
  <si>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</si>
  <si>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</si>
  <si>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</si>
  <si>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</si>
  <si>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</si>
  <si>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</si>
  <si>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</si>
  <si>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</si>
  <si>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</si>
  <si>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</si>
  <si>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</si>
  <si>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</si>
  <si>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</si>
  <si>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</si>
  <si>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</si>
  <si>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</si>
  <si>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</si>
  <si>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</si>
  <si>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</si>
  <si>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</si>
  <si>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</si>
  <si>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</si>
  <si>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</si>
  <si>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</si>
  <si>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</si>
  <si>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</si>
  <si>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</si>
  <si>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</si>
  <si>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</si>
  <si>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</si>
  <si>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</si>
  <si>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</si>
  <si>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</si>
  <si>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</si>
  <si>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</si>
  <si>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</si>
  <si>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</si>
  <si>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</si>
  <si>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</si>
  <si>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</si>
  <si>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</si>
  <si>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</si>
  <si>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</si>
  <si>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</si>
  <si>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</si>
  <si>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</si>
  <si>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</si>
  <si>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</si>
  <si>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</si>
  <si>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</si>
  <si>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</si>
  <si>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</si>
  <si>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</si>
  <si>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</si>
  <si>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</si>
  <si>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</si>
  <si>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</si>
  <si>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</si>
  <si>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</si>
  <si>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</si>
  <si>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</si>
  <si>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</si>
  <si>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</si>
  <si>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</si>
  <si>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</si>
  <si>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</si>
  <si>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</si>
  <si>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</si>
  <si>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奈良県曽爾村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</si>
  <si>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</si>
  <si>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</si>
  <si>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</si>
  <si>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</si>
  <si>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</si>
  <si>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</si>
  <si>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</si>
  <si>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</si>
  <si>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</si>
  <si>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</si>
  <si>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</si>
  <si>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</si>
  <si>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</si>
  <si>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</si>
  <si>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</si>
  <si>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</si>
  <si>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</si>
  <si>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</si>
  <si>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</si>
  <si>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</si>
  <si>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</si>
  <si>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</si>
  <si>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</si>
  <si>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</si>
  <si>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</si>
  <si>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</si>
  <si>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</si>
  <si>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</si>
  <si>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</si>
  <si>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</si>
  <si>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</si>
  <si>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</si>
  <si>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</si>
  <si>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</si>
  <si>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</si>
  <si>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</si>
  <si>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</si>
  <si>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</si>
  <si>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</si>
  <si>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</si>
  <si>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</si>
  <si>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</si>
  <si>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</si>
  <si>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</si>
  <si>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</si>
  <si>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</si>
  <si>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</si>
  <si>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</si>
  <si>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</si>
  <si>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</si>
  <si>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</si>
  <si>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</si>
  <si>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</si>
  <si>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</si>
  <si>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</si>
  <si>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</si>
  <si>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</si>
  <si>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</si>
  <si>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</si>
  <si>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</si>
  <si>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</si>
  <si>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</si>
  <si>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</si>
  <si>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</si>
  <si>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</si>
  <si>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</si>
  <si>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</si>
  <si>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</si>
  <si>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</si>
  <si>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</si>
  <si>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</si>
  <si>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</si>
  <si>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</si>
  <si>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</si>
  <si>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</si>
  <si>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</si>
  <si>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</si>
  <si>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</si>
  <si>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</si>
  <si>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</si>
  <si>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</si>
  <si>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</si>
  <si>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</si>
  <si>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</si>
  <si>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</si>
  <si>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</si>
  <si>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</si>
  <si>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</si>
  <si>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</si>
  <si>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</si>
  <si>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</si>
  <si>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</si>
  <si>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</si>
  <si>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</si>
  <si>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</si>
  <si>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</si>
  <si>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</si>
  <si>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</si>
  <si>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</si>
  <si>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</si>
  <si>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</si>
  <si>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</si>
  <si>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</si>
  <si>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</si>
  <si>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</si>
  <si>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</si>
  <si>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</si>
  <si>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</si>
  <si>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</si>
  <si>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</si>
  <si>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</si>
  <si>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</si>
  <si>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</si>
  <si>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</si>
  <si>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</si>
  <si>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</si>
  <si>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</si>
  <si>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</si>
  <si>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</si>
  <si>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</si>
  <si>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</si>
  <si>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</si>
  <si>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</si>
  <si>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</si>
  <si>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</si>
  <si>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</si>
  <si>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</si>
  <si>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</si>
  <si>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</si>
  <si>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</si>
  <si>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</si>
  <si>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</si>
  <si>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</si>
  <si>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</si>
  <si>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</si>
  <si>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</si>
  <si>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</si>
  <si>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</si>
  <si>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</si>
  <si>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</si>
  <si>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</si>
  <si>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</si>
  <si>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</si>
  <si>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</si>
  <si>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</si>
  <si>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</si>
  <si>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</si>
  <si>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</si>
  <si>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</si>
  <si>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</si>
  <si>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奈良県曽爾村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</si>
  <si>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</si>
  <si>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</si>
  <si>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</si>
  <si>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</si>
  <si>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</si>
  <si>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</si>
  <si>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</si>
  <si>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</si>
  <si>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</si>
  <si>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</si>
  <si>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</si>
  <si>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</si>
  <si>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</si>
  <si>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</si>
  <si>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</si>
  <si>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</si>
  <si>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</si>
  <si>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</si>
  <si>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</si>
  <si>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</si>
  <si>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</si>
  <si>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</si>
  <si>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</si>
  <si>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</si>
  <si>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</si>
  <si>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</si>
  <si>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</si>
  <si>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</si>
  <si>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</si>
  <si>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</si>
  <si>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</si>
  <si>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</si>
  <si>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</si>
  <si>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</si>
  <si>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</si>
  <si>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</si>
  <si>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</si>
  <si>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</si>
  <si>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</si>
  <si>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</si>
  <si>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</si>
  <si>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</si>
  <si>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</si>
  <si>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</si>
  <si>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</si>
  <si>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</si>
  <si>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</si>
  <si>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</si>
  <si>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</si>
  <si>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</si>
  <si>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</si>
  <si>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</si>
  <si>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</si>
  <si>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</si>
  <si>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</si>
  <si>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</si>
  <si>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</si>
  <si>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</si>
  <si>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</si>
  <si>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</si>
  <si>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</si>
  <si>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</si>
  <si>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</si>
  <si>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</si>
  <si>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</si>
  <si>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</si>
  <si>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</si>
  <si>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</si>
  <si>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</si>
  <si>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</si>
  <si>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</si>
  <si>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</si>
  <si>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</si>
  <si>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</si>
  <si>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</si>
  <si>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</si>
  <si>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</si>
  <si>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</si>
  <si>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</si>
  <si>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</si>
  <si>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</si>
  <si>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</si>
  <si>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</si>
  <si>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</si>
  <si>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</si>
  <si>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</si>
  <si>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</si>
  <si>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</si>
  <si>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</si>
  <si>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</si>
  <si>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</si>
  <si>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</si>
  <si>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</si>
  <si>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</si>
  <si>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</si>
  <si>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</si>
  <si>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</si>
  <si>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</si>
  <si>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</si>
  <si>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</si>
  <si>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</si>
  <si>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</si>
  <si>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</si>
  <si>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</si>
  <si>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</si>
  <si>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</si>
  <si>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</si>
  <si>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</si>
  <si>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</si>
  <si>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</si>
  <si>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</si>
  <si>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</si>
  <si>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</si>
  <si>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</si>
  <si>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</si>
  <si>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</si>
  <si>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</si>
  <si>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</si>
  <si>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</si>
  <si>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</si>
  <si>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</si>
  <si>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</si>
  <si>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</si>
  <si>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</si>
  <si>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</si>
  <si>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</si>
  <si>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</si>
  <si>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</si>
  <si>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</si>
  <si>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</si>
  <si>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</si>
  <si>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</si>
  <si>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</si>
  <si>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</si>
  <si>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</si>
  <si>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</si>
  <si>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</si>
  <si>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</si>
  <si>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</si>
  <si>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</si>
  <si>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</si>
  <si>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</si>
  <si>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</si>
  <si>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</si>
  <si>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</si>
  <si>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</si>
  <si>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</si>
  <si>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</si>
  <si>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</si>
  <si>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</si>
  <si>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</si>
  <si>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</si>
  <si>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</si>
  <si>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</si>
  <si>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</si>
  <si>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</si>
  <si>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</si>
  <si>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</si>
  <si>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</si>
  <si>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</si>
  <si>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</si>
  <si>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</si>
  <si>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</si>
  <si>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</si>
  <si>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</si>
  <si>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</si>
  <si>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</si>
  <si>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</si>
  <si>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</si>
  <si>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</si>
  <si>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</si>
  <si>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</si>
  <si>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</si>
  <si>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</si>
  <si>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2.50</t>
  </si>
  <si>
    <t>▲ 0.44</t>
  </si>
  <si>
    <t>一般会計</t>
  </si>
  <si>
    <t>簡易水道事業会計</t>
  </si>
  <si>
    <t>国民健康保険特別会計（事業勘定）</t>
  </si>
  <si>
    <t>介護保険特別会計</t>
  </si>
  <si>
    <t>後期高齢者医療特別会計</t>
  </si>
  <si>
    <t>国民健康保険特別会計（直診勘定）</t>
  </si>
  <si>
    <t>▲ 1.59</t>
  </si>
  <si>
    <t>▲ 1.09</t>
  </si>
  <si>
    <t>▲ 0.05</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</si>
  <si>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</si>
  <si>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</si>
  <si>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</si>
  <si>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</si>
  <si>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</si>
  <si>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</si>
  <si>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</si>
  <si>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5"/>
  </si>
  <si>
    <t>ふるさと曽爾村元気推進基金</t>
    <rPh sb="4" eb="7">
      <t>ソニムラ</t>
    </rPh>
    <rPh sb="7" eb="9">
      <t>ゲンキ</t>
    </rPh>
    <rPh sb="9" eb="11">
      <t>スイシン</t>
    </rPh>
    <rPh sb="11" eb="13">
      <t>キキン</t>
    </rPh>
    <phoneticPr fontId="5"/>
  </si>
  <si>
    <t>地域福祉基金</t>
    <rPh sb="0" eb="2">
      <t>チイキ</t>
    </rPh>
    <rPh sb="2" eb="4">
      <t>フクシ</t>
    </rPh>
    <rPh sb="4" eb="6">
      <t>キキン</t>
    </rPh>
    <phoneticPr fontId="5"/>
  </si>
  <si>
    <t>ふるさと創生事業基金</t>
    <rPh sb="4" eb="6">
      <t>ソウセイ</t>
    </rPh>
    <rPh sb="6" eb="8">
      <t>ジギョウ</t>
    </rPh>
    <rPh sb="8" eb="10">
      <t>キキン</t>
    </rPh>
    <phoneticPr fontId="5"/>
  </si>
  <si>
    <t>観光施設等整備基金</t>
    <rPh sb="0" eb="2">
      <t>カンコウ</t>
    </rPh>
    <rPh sb="2" eb="5">
      <t>シセツトウ</t>
    </rPh>
    <rPh sb="5" eb="9">
      <t>セイビキキン</t>
    </rPh>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</si>
  <si>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</si>
  <si>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5" eb="6">
      <t>ソン</t>
    </rPh>
    <rPh sb="6" eb="8">
      <t>ソウゴウ</t>
    </rPh>
    <rPh sb="8" eb="10">
      <t>ジム</t>
    </rPh>
    <rPh sb="10" eb="12">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</si>
  <si>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</si>
  <si>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</si>
  <si>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奈良県広域水質検査センター組合</t>
    <rPh sb="0" eb="3">
      <t>ナラケン</t>
    </rPh>
    <rPh sb="3" eb="5">
      <t>コウイキ</t>
    </rPh>
    <rPh sb="5" eb="7">
      <t>スイシツ</t>
    </rPh>
    <rPh sb="7" eb="9">
      <t>ケンサ</t>
    </rPh>
    <rPh sb="13" eb="15">
      <t>クミアイ</t>
    </rPh>
    <phoneticPr fontId="2"/>
  </si>
  <si>
    <t>桜井宇陀広域連合</t>
    <rPh sb="0" eb="2">
      <t>サクライ</t>
    </rPh>
    <rPh sb="2" eb="4">
      <t>ウダ</t>
    </rPh>
    <rPh sb="4" eb="6">
      <t>コウイキ</t>
    </rPh>
    <rPh sb="6" eb="8">
      <t>レンゴウ</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</si>
  <si>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</si>
  <si>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2">
      <t>ナラ</t>
    </rPh>
    <rPh sb="2" eb="5">
      <t>ケンコウキ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</si>
  <si>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</si>
  <si>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t>
    <phoneticPr fontId="2"/>
  </si>
  <si>
    <t>曽爾村土地開発公社</t>
    <rPh sb="0" eb="3">
      <t>ソニムラ</t>
    </rPh>
    <rPh sb="3" eb="5">
      <t>トチ</t>
    </rPh>
    <rPh sb="5" eb="7">
      <t>カイハツ</t>
    </rPh>
    <rPh sb="7" eb="9">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</si>
</sst>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F2C8-4665-A138-DBA1344A4D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344270</c:v>
                </c:pt>
                <c:pt idx="1">
                  <c:v>282788</c:v>
                </c:pt>
                <c:pt idx="2">
                  <c:v>580475</c:v>
                </c:pt>
                <c:pt idx="3">
                  <c:v>340904</c:v>
                </c:pt>
                <c:pt idx="4">
                  <c:v>325386</c:v>
                </c:pt>
              </c:numCache>
            </c:numRef>
          </c:val>
          <c:smooth val="0"/>
          <c:extLst>
            <c:ext xmlns:c16="http://schemas.microsoft.com/office/drawing/2014/chart" uri="{C3380CC4-5D6E-409C-BE32-E72D297353CC}">
              <c16:uniqueId val="{00000001-F2C8-4665-A138-DBA1344A4D5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7.85</c:v>
                </c:pt>
                <c:pt idx="1">
                  <c:v>7.45</c:v>
                </c:pt>
                <c:pt idx="2">
                  <c:v>5.0599999999999996</c:v>
                </c:pt>
                <c:pt idx="3">
                  <c:v>6.75</c:v>
                </c:pt>
                <c:pt idx="4">
                  <c:v>5.86</c:v>
                </c:pt>
              </c:numCache>
            </c:numRef>
          </c:val>
          <c:extLst>
            <c:ext xmlns:c16="http://schemas.microsoft.com/office/drawing/2014/chart" uri="{C3380CC4-5D6E-409C-BE32-E72D297353CC}">
              <c16:uniqueId val="{00000000-D9B8-484E-A25E-51F599FB0E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69.650000000000006</c:v>
                </c:pt>
                <c:pt idx="1">
                  <c:v>62.06</c:v>
                </c:pt>
                <c:pt idx="2">
                  <c:v>63.93</c:v>
                </c:pt>
                <c:pt idx="3">
                  <c:v>62.96</c:v>
                </c:pt>
                <c:pt idx="4">
                  <c:v>60.61</c:v>
                </c:pt>
              </c:numCache>
            </c:numRef>
          </c:val>
          <c:extLst>
            <c:ext xmlns:c16="http://schemas.microsoft.com/office/drawing/2014/chart" uri="{C3380CC4-5D6E-409C-BE32-E72D297353CC}">
              <c16:uniqueId val="{00000001-D9B8-484E-A25E-51F599FB0E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3.21</c:v>
                </c:pt>
                <c:pt idx="1">
                  <c:v>0.51</c:v>
                </c:pt>
                <c:pt idx="2">
                  <c:v>-2.5</c:v>
                </c:pt>
                <c:pt idx="3">
                  <c:v>1.87</c:v>
                </c:pt>
                <c:pt idx="4">
                  <c:v>-0.44</c:v>
                </c:pt>
              </c:numCache>
            </c:numRef>
          </c:val>
          <c:smooth val="0"/>
          <c:extLst>
            <c:ext xmlns:c16="http://schemas.microsoft.com/office/drawing/2014/chart" uri="{C3380CC4-5D6E-409C-BE32-E72D297353CC}">
              <c16:uniqueId val="{00000002-D9B8-484E-A25E-51F599FB0E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c:v>
                </c:pt>
                <c:pt idx="2">
                  <c:v>#N/A</c:v>
                </c:pt>
                <c:pt idx="3">
                  <c:v>0.53</c:v>
                </c:pt>
                <c:pt idx="4">
                  <c:v>#N/A</c:v>
                </c:pt>
                <c:pt idx="5">
                  <c:v>0.15</c:v>
                </c:pt>
                <c:pt idx="6">
                  <c:v>#N/A</c:v>
                </c:pt>
                <c:pt idx="7">
                  <c:v>0.52</c:v>
                </c:pt>
                <c:pt idx="8">
                  <c:v>0</c:v>
                </c:pt>
                <c:pt idx="9">
                  <c:v>0</c:v>
                </c:pt>
              </c:numCache>
            </c:numRef>
          </c:val>
          <c:extLst>
            <c:ext xmlns:c16="http://schemas.microsoft.com/office/drawing/2014/chart" uri="{C3380CC4-5D6E-409C-BE32-E72D297353CC}">
              <c16:uniqueId val="{00000000-3A09-4F8B-A03F-44F042B69A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09-4F8B-A03F-44F042B69A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09-4F8B-A03F-44F042B69A1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09-4F8B-A03F-44F042B69A19}"/>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1.59</c:v>
                </c:pt>
                <c:pt idx="1">
                  <c:v>#N/A</c:v>
                </c:pt>
                <c:pt idx="2">
                  <c:v>1.0900000000000001</c:v>
                </c:pt>
                <c:pt idx="3">
                  <c:v>#N/A</c:v>
                </c:pt>
                <c:pt idx="4">
                  <c:v>0.05</c:v>
                </c:pt>
                <c:pt idx="5">
                  <c:v>#N/A</c:v>
                </c:pt>
                <c:pt idx="6">
                  <c:v>#N/A</c:v>
                </c:pt>
                <c:pt idx="7">
                  <c:v>0</c:v>
                </c:pt>
                <c:pt idx="8">
                  <c:v>#N/A</c:v>
                </c:pt>
                <c:pt idx="9">
                  <c:v>0</c:v>
                </c:pt>
              </c:numCache>
            </c:numRef>
          </c:val>
          <c:extLst>
            <c:ext xmlns:c16="http://schemas.microsoft.com/office/drawing/2014/chart" uri="{C3380CC4-5D6E-409C-BE32-E72D297353CC}">
              <c16:uniqueId val="{00000004-3A09-4F8B-A03F-44F042B69A1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A09-4F8B-A03F-44F042B69A1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0.44</c:v>
                </c:pt>
                <c:pt idx="2">
                  <c:v>#N/A</c:v>
                </c:pt>
                <c:pt idx="3">
                  <c:v>1.94</c:v>
                </c:pt>
                <c:pt idx="4">
                  <c:v>#N/A</c:v>
                </c:pt>
                <c:pt idx="5">
                  <c:v>2.17</c:v>
                </c:pt>
                <c:pt idx="6">
                  <c:v>#N/A</c:v>
                </c:pt>
                <c:pt idx="7">
                  <c:v>2.08</c:v>
                </c:pt>
                <c:pt idx="8">
                  <c:v>#N/A</c:v>
                </c:pt>
                <c:pt idx="9">
                  <c:v>0.15</c:v>
                </c:pt>
              </c:numCache>
            </c:numRef>
          </c:val>
          <c:extLst>
            <c:ext xmlns:c16="http://schemas.microsoft.com/office/drawing/2014/chart" uri="{C3380CC4-5D6E-409C-BE32-E72D297353CC}">
              <c16:uniqueId val="{00000006-3A09-4F8B-A03F-44F042B69A19}"/>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0.76</c:v>
                </c:pt>
                <c:pt idx="2">
                  <c:v>#N/A</c:v>
                </c:pt>
                <c:pt idx="3">
                  <c:v>0.52</c:v>
                </c:pt>
                <c:pt idx="4">
                  <c:v>#N/A</c:v>
                </c:pt>
                <c:pt idx="5">
                  <c:v>0.2</c:v>
                </c:pt>
                <c:pt idx="6">
                  <c:v>#N/A</c:v>
                </c:pt>
                <c:pt idx="7">
                  <c:v>0.36</c:v>
                </c:pt>
                <c:pt idx="8">
                  <c:v>#N/A</c:v>
                </c:pt>
                <c:pt idx="9">
                  <c:v>1.27</c:v>
                </c:pt>
              </c:numCache>
            </c:numRef>
          </c:val>
          <c:extLst>
            <c:ext xmlns:c16="http://schemas.microsoft.com/office/drawing/2014/chart" uri="{C3380CC4-5D6E-409C-BE32-E72D297353CC}">
              <c16:uniqueId val="{00000007-3A09-4F8B-A03F-44F042B69A19}"/>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1.34</c:v>
                </c:pt>
              </c:numCache>
            </c:numRef>
          </c:val>
          <c:extLst>
            <c:ext xmlns:c16="http://schemas.microsoft.com/office/drawing/2014/chart" uri="{C3380CC4-5D6E-409C-BE32-E72D297353CC}">
              <c16:uniqueId val="{00000008-3A09-4F8B-A03F-44F042B69A1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7.85</c:v>
                </c:pt>
                <c:pt idx="2">
                  <c:v>#N/A</c:v>
                </c:pt>
                <c:pt idx="3">
                  <c:v>7.45</c:v>
                </c:pt>
                <c:pt idx="4">
                  <c:v>#N/A</c:v>
                </c:pt>
                <c:pt idx="5">
                  <c:v>5.05</c:v>
                </c:pt>
                <c:pt idx="6">
                  <c:v>#N/A</c:v>
                </c:pt>
                <c:pt idx="7">
                  <c:v>6.75</c:v>
                </c:pt>
                <c:pt idx="8">
                  <c:v>#N/A</c:v>
                </c:pt>
                <c:pt idx="9">
                  <c:v>5.85</c:v>
                </c:pt>
              </c:numCache>
            </c:numRef>
          </c:val>
          <c:extLst>
            <c:ext xmlns:c16="http://schemas.microsoft.com/office/drawing/2014/chart" uri="{C3380CC4-5D6E-409C-BE32-E72D297353CC}">
              <c16:uniqueId val="{00000009-3A09-4F8B-A03F-44F042B69A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213</c:v>
                </c:pt>
                <c:pt idx="5">
                  <c:v>217</c:v>
                </c:pt>
                <c:pt idx="8">
                  <c:v>219</c:v>
                </c:pt>
                <c:pt idx="11">
                  <c:v>233</c:v>
                </c:pt>
                <c:pt idx="14">
                  <c:v>263</c:v>
                </c:pt>
              </c:numCache>
            </c:numRef>
          </c:val>
          <c:extLst>
            <c:ext xmlns:c16="http://schemas.microsoft.com/office/drawing/2014/chart" uri="{C3380CC4-5D6E-409C-BE32-E72D297353CC}">
              <c16:uniqueId val="{00000000-B40E-439A-A25B-45BE0223D3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0E-439A-A25B-45BE0223D3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40E-439A-A25B-45BE0223D3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5</c:v>
                </c:pt>
                <c:pt idx="6">
                  <c:v>4</c:v>
                </c:pt>
                <c:pt idx="9">
                  <c:v>5</c:v>
                </c:pt>
                <c:pt idx="12">
                  <c:v>5</c:v>
                </c:pt>
              </c:numCache>
            </c:numRef>
          </c:val>
          <c:extLst>
            <c:ext xmlns:c16="http://schemas.microsoft.com/office/drawing/2014/chart" uri="{C3380CC4-5D6E-409C-BE32-E72D297353CC}">
              <c16:uniqueId val="{00000003-B40E-439A-A25B-45BE0223D3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c:v>
                </c:pt>
                <c:pt idx="3">
                  <c:v>45</c:v>
                </c:pt>
                <c:pt idx="6">
                  <c:v>45</c:v>
                </c:pt>
                <c:pt idx="9">
                  <c:v>39</c:v>
                </c:pt>
                <c:pt idx="12">
                  <c:v>42</c:v>
                </c:pt>
              </c:numCache>
            </c:numRef>
          </c:val>
          <c:extLst>
            <c:ext xmlns:c16="http://schemas.microsoft.com/office/drawing/2014/chart" uri="{C3380CC4-5D6E-409C-BE32-E72D297353CC}">
              <c16:uniqueId val="{00000004-B40E-439A-A25B-45BE0223D3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0E-439A-A25B-45BE0223D3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0E-439A-A25B-45BE0223D3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221</c:v>
                </c:pt>
                <c:pt idx="3">
                  <c:v>232</c:v>
                </c:pt>
                <c:pt idx="6">
                  <c:v>245</c:v>
                </c:pt>
                <c:pt idx="9">
                  <c:v>307</c:v>
                </c:pt>
                <c:pt idx="12">
                  <c:v>327</c:v>
                </c:pt>
              </c:numCache>
            </c:numRef>
          </c:val>
          <c:extLst>
            <c:ext xmlns:c16="http://schemas.microsoft.com/office/drawing/2014/chart" uri="{C3380CC4-5D6E-409C-BE32-E72D297353CC}">
              <c16:uniqueId val="{00000007-B40E-439A-A25B-45BE0223D3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c:v>
                </c:pt>
                <c:pt idx="2">
                  <c:v>#N/A</c:v>
                </c:pt>
                <c:pt idx="3">
                  <c:v>#N/A</c:v>
                </c:pt>
                <c:pt idx="4">
                  <c:v>65</c:v>
                </c:pt>
                <c:pt idx="5">
                  <c:v>#N/A</c:v>
                </c:pt>
                <c:pt idx="6">
                  <c:v>#N/A</c:v>
                </c:pt>
                <c:pt idx="7">
                  <c:v>75</c:v>
                </c:pt>
                <c:pt idx="8">
                  <c:v>#N/A</c:v>
                </c:pt>
                <c:pt idx="9">
                  <c:v>#N/A</c:v>
                </c:pt>
                <c:pt idx="10">
                  <c:v>118</c:v>
                </c:pt>
                <c:pt idx="11">
                  <c:v>#N/A</c:v>
                </c:pt>
                <c:pt idx="12">
                  <c:v>#N/A</c:v>
                </c:pt>
                <c:pt idx="13">
                  <c:v>111</c:v>
                </c:pt>
                <c:pt idx="14">
                  <c:v>#N/A</c:v>
                </c:pt>
              </c:numCache>
            </c:numRef>
          </c:val>
          <c:smooth val="0"/>
          <c:extLst>
            <c:ext xmlns:c16="http://schemas.microsoft.com/office/drawing/2014/chart" uri="{C3380CC4-5D6E-409C-BE32-E72D297353CC}">
              <c16:uniqueId val="{00000008-B40E-439A-A25B-45BE0223D3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2251</c:v>
                </c:pt>
                <c:pt idx="5">
                  <c:v>2190</c:v>
                </c:pt>
                <c:pt idx="8">
                  <c:v>2307</c:v>
                </c:pt>
                <c:pt idx="11">
                  <c:v>2308</c:v>
                </c:pt>
                <c:pt idx="14">
                  <c:v>2311</c:v>
                </c:pt>
              </c:numCache>
            </c:numRef>
          </c:val>
          <c:extLst>
            <c:ext xmlns:c16="http://schemas.microsoft.com/office/drawing/2014/chart" uri="{C3380CC4-5D6E-409C-BE32-E72D297353CC}">
              <c16:uniqueId val="{00000000-37FA-4756-9783-AFCB2AD7E0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7FA-4756-9783-AFCB2AD7E0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2003</c:v>
                </c:pt>
                <c:pt idx="5">
                  <c:v>2251</c:v>
                </c:pt>
                <c:pt idx="8">
                  <c:v>2241</c:v>
                </c:pt>
                <c:pt idx="11">
                  <c:v>2325</c:v>
                </c:pt>
                <c:pt idx="14">
                  <c:v>2302</c:v>
                </c:pt>
              </c:numCache>
            </c:numRef>
          </c:val>
          <c:extLst>
            <c:ext xmlns:c16="http://schemas.microsoft.com/office/drawing/2014/chart" uri="{C3380CC4-5D6E-409C-BE32-E72D297353CC}">
              <c16:uniqueId val="{00000002-37FA-4756-9783-AFCB2AD7E0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FA-4756-9783-AFCB2AD7E0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FA-4756-9783-AFCB2AD7E0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FA-4756-9783-AFCB2AD7E0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244</c:v>
                </c:pt>
                <c:pt idx="3">
                  <c:v>396</c:v>
                </c:pt>
                <c:pt idx="6">
                  <c:v>367</c:v>
                </c:pt>
                <c:pt idx="9">
                  <c:v>364</c:v>
                </c:pt>
                <c:pt idx="12">
                  <c:v>352</c:v>
                </c:pt>
              </c:numCache>
            </c:numRef>
          </c:val>
          <c:extLst>
            <c:ext xmlns:c16="http://schemas.microsoft.com/office/drawing/2014/chart" uri="{C3380CC4-5D6E-409C-BE32-E72D297353CC}">
              <c16:uniqueId val="{00000006-37FA-4756-9783-AFCB2AD7E0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c:v>
                </c:pt>
                <c:pt idx="3">
                  <c:v>20</c:v>
                </c:pt>
                <c:pt idx="6">
                  <c:v>21</c:v>
                </c:pt>
                <c:pt idx="9">
                  <c:v>19</c:v>
                </c:pt>
                <c:pt idx="12">
                  <c:v>21</c:v>
                </c:pt>
              </c:numCache>
            </c:numRef>
          </c:val>
          <c:extLst>
            <c:ext xmlns:c16="http://schemas.microsoft.com/office/drawing/2014/chart" uri="{C3380CC4-5D6E-409C-BE32-E72D297353CC}">
              <c16:uniqueId val="{00000007-37FA-4756-9783-AFCB2AD7E0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436</c:v>
                </c:pt>
                <c:pt idx="3">
                  <c:v>452</c:v>
                </c:pt>
                <c:pt idx="6">
                  <c:v>438</c:v>
                </c:pt>
                <c:pt idx="9">
                  <c:v>445</c:v>
                </c:pt>
                <c:pt idx="12">
                  <c:v>446</c:v>
                </c:pt>
              </c:numCache>
            </c:numRef>
          </c:val>
          <c:extLst>
            <c:ext xmlns:c16="http://schemas.microsoft.com/office/drawing/2014/chart" uri="{C3380CC4-5D6E-409C-BE32-E72D297353CC}">
              <c16:uniqueId val="{00000008-37FA-4756-9783-AFCB2AD7E0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FA-4756-9783-AFCB2AD7E0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2665</c:v>
                </c:pt>
                <c:pt idx="3">
                  <c:v>2765</c:v>
                </c:pt>
                <c:pt idx="6">
                  <c:v>2927</c:v>
                </c:pt>
                <c:pt idx="9">
                  <c:v>2964</c:v>
                </c:pt>
                <c:pt idx="12">
                  <c:v>2970</c:v>
                </c:pt>
              </c:numCache>
            </c:numRef>
          </c:val>
          <c:extLst>
            <c:ext xmlns:c16="http://schemas.microsoft.com/office/drawing/2014/chart" uri="{C3380CC4-5D6E-409C-BE32-E72D297353CC}">
              <c16:uniqueId val="{0000000A-37FA-4756-9783-AFCB2AD7E0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FA-4756-9783-AFCB2AD7E0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861</c:v>
                </c:pt>
                <c:pt idx="1">
                  <c:v>862</c:v>
                </c:pt>
                <c:pt idx="2">
                  <c:v>865</c:v>
                </c:pt>
              </c:numCache>
            </c:numRef>
          </c:val>
          <c:extLst>
            <c:ext xmlns:c16="http://schemas.microsoft.com/office/drawing/2014/chart" uri="{C3380CC4-5D6E-409C-BE32-E72D297353CC}">
              <c16:uniqueId val="{00000000-8628-49D1-B366-3012042C65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143</c:v>
                </c:pt>
                <c:pt idx="1">
                  <c:v>144</c:v>
                </c:pt>
                <c:pt idx="2">
                  <c:v>144</c:v>
                </c:pt>
              </c:numCache>
            </c:numRef>
          </c:val>
          <c:extLst>
            <c:ext xmlns:c16="http://schemas.microsoft.com/office/drawing/2014/chart" uri="{C3380CC4-5D6E-409C-BE32-E72D297353CC}">
              <c16:uniqueId val="{00000001-8628-49D1-B366-3012042C65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1151</c:v>
                </c:pt>
                <c:pt idx="1">
                  <c:v>1229</c:v>
                </c:pt>
                <c:pt idx="2">
                  <c:v>1204</c:v>
                </c:pt>
              </c:numCache>
            </c:numRef>
          </c:val>
          <c:extLst>
            <c:ext xmlns:c16="http://schemas.microsoft.com/office/drawing/2014/chart" uri="{C3380CC4-5D6E-409C-BE32-E72D297353CC}">
              <c16:uniqueId val="{00000002-8628-49D1-B366-3012042C65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年度に実施した観光施設長寿命化事業等の大型事業により、令和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年度から公債費の元利償還金が増加した。現在、財政状況が改善しつつある内に、任意繰上償還を図るために減債基金の積極的な積立及び投資的経費の抑制を行い財政健全化を図る。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地方債残高は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年度に地方債を活用した大型事業が無かったことから、大きく増加はしていないが、今後大型事業を控えていることから計画的な事業実施を行う必要がある。</a:t>
          </a:r>
          <a:r>
            <a:rPr kumimoji="1" lang="ja-JP" altLang="ja-JP" sz="1100">
              <a:solidFill>
                <a:schemeClr val="dk1"/>
              </a:solidFill>
              <a:effectLst/>
              <a:latin typeface="+mn-lt"/>
              <a:ea typeface="+mn-ea"/>
              <a:cs typeface="+mn-cs"/>
            </a:rPr>
            <a:t>将来負担比率の見通しは前年度と比較して</a:t>
          </a:r>
          <a:r>
            <a:rPr kumimoji="1" lang="ja-JP" altLang="en-US" sz="1100">
              <a:solidFill>
                <a:schemeClr val="dk1"/>
              </a:solidFill>
              <a:effectLst/>
              <a:latin typeface="+mn-lt"/>
              <a:ea typeface="+mn-ea"/>
              <a:cs typeface="+mn-cs"/>
            </a:rPr>
            <a:t>多少改善</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奈良県曽爾村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年度は、積立金については、決算余剰金については公共施設整備基金へ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万円の積立のみとなり、また、ふるさと納税の減少によるふるさと元気推進基金の積立額が減少した。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特定目的基金で一番残高のある「公共施設整備基金」については、複数の公共施設について長寿命化事業や除却を実施しなければならないことなどから、中長期的には減額していくものと思われる。</a:t>
          </a:r>
          <a:r>
            <a:rPr kumimoji="1" lang="ja-JP" altLang="en-US" sz="1100">
              <a:solidFill>
                <a:schemeClr val="dk1"/>
              </a:solidFill>
              <a:effectLst/>
              <a:latin typeface="+mn-lt"/>
              <a:ea typeface="+mn-ea"/>
              <a:cs typeface="+mn-cs"/>
            </a:rPr>
            <a:t>また、ふるさと納税寄付額が減少傾向にあることから、ふるさと元気推進基金への積立が減少していくと考えられるので、基金充当事業の事業効果等を精査を行う必要がある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・公共施設整備基金：公共施設の整備等の推進</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・ふるさと曽爾村元気推進基金：自然環境・景観の保護、伝統文化の伝承、産業振興、若者定住の促進、住民福祉の向上を推進</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・地域福祉基金：福祉活動の促進及び快適な生活環境の形成</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・ふるさと創生事業基金：産業等を活かした独創的な村づくり事業の創設</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・観光施設等整備基金：観光施設の整備の推進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・公共施設整備基金：公共施設の長寿命化事業の財源として、積立取崩の差引</a:t>
          </a:r>
          <a:r>
            <a:rPr kumimoji="1" lang="en-US" altLang="ja-JP" sz="1100" b="0" i="0" baseline="0">
              <a:solidFill>
                <a:schemeClr val="dk1"/>
              </a:solidFill>
              <a:effectLst/>
              <a:latin typeface="+mn-lt"/>
              <a:ea typeface="+mn-ea"/>
              <a:cs typeface="+mn-cs"/>
            </a:rPr>
            <a:t>390</a:t>
          </a:r>
          <a:r>
            <a:rPr kumimoji="1" lang="ja-JP" altLang="ja-JP" sz="1100" b="0" i="0" baseline="0">
              <a:solidFill>
                <a:schemeClr val="dk1"/>
              </a:solidFill>
              <a:effectLst/>
              <a:latin typeface="+mn-lt"/>
              <a:ea typeface="+mn-ea"/>
              <a:cs typeface="+mn-cs"/>
            </a:rPr>
            <a:t>万円の増加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・地域福祉基金：高齢者移動支援事業拡充のため積立取崩の差引、差引</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万円の減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・観光施設等整備基金：観光施設整備の財源として</a:t>
          </a:r>
          <a:r>
            <a:rPr kumimoji="1" lang="en-US" altLang="ja-JP" sz="1100" b="0" i="0" baseline="0">
              <a:solidFill>
                <a:schemeClr val="dk1"/>
              </a:solidFill>
              <a:effectLst/>
              <a:latin typeface="+mn-lt"/>
              <a:ea typeface="+mn-ea"/>
              <a:cs typeface="+mn-cs"/>
            </a:rPr>
            <a:t>5,100</a:t>
          </a:r>
          <a:r>
            <a:rPr kumimoji="1" lang="ja-JP" altLang="ja-JP" sz="1100" b="0" i="0" baseline="0">
              <a:solidFill>
                <a:schemeClr val="dk1"/>
              </a:solidFill>
              <a:effectLst/>
              <a:latin typeface="+mn-lt"/>
              <a:ea typeface="+mn-ea"/>
              <a:cs typeface="+mn-cs"/>
            </a:rPr>
            <a:t>万円積み立てた事による増加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・公共施設整備基金：令和７年度以降に実施予定の公共施設の整備、公共施設除却事業の財源として令和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万円積立予定</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・ふるさと曽爾村元気推進基金：曽爾高原の保全管理、曽爾の獅子舞の伝承、若者の定住促進、防災備備品の購入等の財源として、ふるさと納税寄附金額に応じて毎年</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預金利子の積立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現在は</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ja-JP" sz="1100" b="0" i="0" u="none" strike="noStrike" kern="0" cap="none" spc="0" normalizeH="0" baseline="0" noProof="0">
              <a:ln>
                <a:noFill/>
              </a:ln>
              <a:solidFill>
                <a:prstClr val="black"/>
              </a:solidFill>
              <a:effectLst/>
              <a:uLnTx/>
              <a:uFillTx/>
              <a:latin typeface="+mn-lt"/>
              <a:ea typeface="+mn-ea"/>
              <a:cs typeface="+mn-cs"/>
            </a:rPr>
            <a:t>億円以上の基金を保有しているが、今後の地方交付税の減額や大規模災害への備え、公共施設大規模改修の財源を確保するためのものである。今後は現状残高を維持し、取り崩しを行い残高が減少する以外は、利子積立金を除き新たな積立を行う予定は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・預金利子の積立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の高利率の起債については定時償還の完了、借換えや任意繰上償還の実施により概ね返済し終えたが、今後は実質公債費比率等財政状況を分析しながら、財政健全化を図るため、必要に応じて基金に積み立て任意繰上償還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1,270
1,253
47.76
2,487,154
2,370,984
83,542
1,426,745
2,969,679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人口の減少や少子高齢化に加え、基幹産業であった林業の不振等により財政基盤が弱く、指数は</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と類似団体平均を下回っている。今後も引き続き、歳入では徴収業務の強化、また歳出では投資的経費の抑制や義務的経費の削減に努めながら、総合計画を中心とした各分野の計画の両立に努め、健全財政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93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39624</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39624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39624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42689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65803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歳入の</a:t>
          </a:r>
          <a:r>
            <a:rPr kumimoji="1" lang="en-US" altLang="ja-JP" sz="1100">
              <a:solidFill>
                <a:schemeClr val="dk1"/>
              </a:solidFill>
              <a:effectLst/>
              <a:latin typeface="+mn-lt"/>
              <a:ea typeface="+mn-ea"/>
              <a:cs typeface="+mn-cs"/>
            </a:rPr>
            <a:t>54.6</a:t>
          </a:r>
          <a:r>
            <a:rPr kumimoji="1" lang="ja-JP" altLang="ja-JP" sz="1100">
              <a:solidFill>
                <a:schemeClr val="dk1"/>
              </a:solidFill>
              <a:effectLst/>
              <a:latin typeface="+mn-lt"/>
              <a:ea typeface="+mn-ea"/>
              <a:cs typeface="+mn-cs"/>
            </a:rPr>
            <a:t>％を占める地方交付税においては、村の財政収入の根幹となるもので、この交付税の変動により村の経常収支比率は大きく変動する。特に普通交付税では、</a:t>
          </a:r>
          <a:r>
            <a:rPr kumimoji="1" lang="ja-JP" altLang="en-US" sz="1100">
              <a:solidFill>
                <a:schemeClr val="dk1"/>
              </a:solidFill>
              <a:effectLst/>
              <a:latin typeface="+mn-lt"/>
              <a:ea typeface="+mn-ea"/>
              <a:cs typeface="+mn-cs"/>
            </a:rPr>
            <a:t>個別算定経費においてこども子育て費、高齢者保健福祉費等で</a:t>
          </a:r>
          <a:r>
            <a:rPr kumimoji="1" lang="ja-JP" altLang="ja-JP" sz="1100">
              <a:solidFill>
                <a:schemeClr val="dk1"/>
              </a:solidFill>
              <a:effectLst/>
              <a:latin typeface="+mn-lt"/>
              <a:ea typeface="+mn-ea"/>
              <a:cs typeface="+mn-cs"/>
            </a:rPr>
            <a:t>算定額が増加し、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した。今後は</a:t>
          </a:r>
          <a:r>
            <a:rPr kumimoji="1" lang="ja-JP" altLang="en-US" sz="1100">
              <a:solidFill>
                <a:schemeClr val="dk1"/>
              </a:solidFill>
              <a:effectLst/>
              <a:latin typeface="+mn-lt"/>
              <a:ea typeface="+mn-ea"/>
              <a:cs typeface="+mn-cs"/>
            </a:rPr>
            <a:t>公債費の償還額が増加していることから</a:t>
          </a:r>
          <a:r>
            <a:rPr kumimoji="1" lang="ja-JP" altLang="ja-JP" sz="1100">
              <a:solidFill>
                <a:schemeClr val="dk1"/>
              </a:solidFill>
              <a:effectLst/>
              <a:latin typeface="+mn-lt"/>
              <a:ea typeface="+mn-ea"/>
              <a:cs typeface="+mn-cs"/>
            </a:rPr>
            <a:t>起債借り入れを計画的に行うとともに引き続き義務的経費など経常経費の抑制を図り、現在の水準を下回らないよう努める。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60007</xdr:rowOff>
    </xdr:from>
    <xdr:to>
      <xdr:col>23</xdr:col>
      <xdr:colOff>133350</xdr:colOff>
      <xdr:row>63</xdr:row>
      <xdr:rowOff>66040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6135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0103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62</xdr:row>
      <xdr:rowOff>171132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30654"/>
          <a:ext cx="8890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63</xdr:row>
      <xdr:rowOff>70062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30654"/>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25734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120332</xdr:rowOff>
    </xdr:from>
    <xdr:to>
      <xdr:col>15</xdr:col>
      <xdr:colOff>133350</xdr:colOff>
      <xdr:row>63</xdr:row>
      <xdr:rowOff>50482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60659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19262</xdr:rowOff>
    </xdr:from>
    <xdr:to>
      <xdr:col>7</xdr:col>
      <xdr:colOff>31750</xdr:colOff>
      <xdr:row>63</xdr:row>
      <xdr:rowOff>120862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131039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人事院勧告による月例給の増加</a:t>
          </a:r>
          <a:r>
            <a:rPr kumimoji="1" lang="ja-JP" altLang="ja-JP" sz="1100">
              <a:solidFill>
                <a:schemeClr val="dk1"/>
              </a:solidFill>
              <a:effectLst/>
              <a:latin typeface="+mn-lt"/>
              <a:ea typeface="+mn-ea"/>
              <a:cs typeface="+mn-cs"/>
            </a:rPr>
            <a:t>等に伴う一般職職員給の増、</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パートタイム会計年度任用職員の</a:t>
          </a:r>
          <a:r>
            <a:rPr kumimoji="1" lang="ja-JP" altLang="en-US" sz="1100">
              <a:solidFill>
                <a:schemeClr val="dk1"/>
              </a:solidFill>
              <a:effectLst/>
              <a:latin typeface="+mn-lt"/>
              <a:ea typeface="+mn-ea"/>
              <a:cs typeface="+mn-cs"/>
            </a:rPr>
            <a:t>時給の上昇</a:t>
          </a:r>
          <a:r>
            <a:rPr kumimoji="1" lang="ja-JP" altLang="ja-JP" sz="1100">
              <a:solidFill>
                <a:schemeClr val="dk1"/>
              </a:solidFill>
              <a:effectLst/>
              <a:latin typeface="+mn-lt"/>
              <a:ea typeface="+mn-ea"/>
              <a:cs typeface="+mn-cs"/>
            </a:rPr>
            <a:t>などにより人件費は増加した。</a:t>
          </a:r>
          <a:r>
            <a:rPr kumimoji="1" lang="ja-JP" altLang="en-US" sz="1100">
              <a:solidFill>
                <a:schemeClr val="dk1"/>
              </a:solidFill>
              <a:effectLst/>
              <a:latin typeface="+mn-lt"/>
              <a:ea typeface="+mn-ea"/>
              <a:cs typeface="+mn-cs"/>
            </a:rPr>
            <a:t>また、物価の上昇に伴い</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年度と比較し新型コロナ関連の国庫補助事業</a:t>
          </a:r>
          <a:r>
            <a:rPr kumimoji="1" lang="ja-JP" altLang="en-US" sz="1100">
              <a:solidFill>
                <a:schemeClr val="dk1"/>
              </a:solidFill>
              <a:effectLst/>
              <a:latin typeface="+mn-lt"/>
              <a:ea typeface="+mn-ea"/>
              <a:cs typeface="+mn-cs"/>
            </a:rPr>
            <a:t>が終了ものの</a:t>
          </a:r>
          <a:r>
            <a:rPr kumimoji="1" lang="ja-JP" altLang="ja-JP" sz="1100">
              <a:solidFill>
                <a:schemeClr val="dk1"/>
              </a:solidFill>
              <a:effectLst/>
              <a:latin typeface="+mn-lt"/>
              <a:ea typeface="+mn-ea"/>
              <a:cs typeface="+mn-cs"/>
            </a:rPr>
            <a:t>、人件費・物件費決算額が</a:t>
          </a:r>
          <a:r>
            <a:rPr kumimoji="1" lang="en-US" altLang="ja-JP" sz="1100">
              <a:solidFill>
                <a:schemeClr val="dk1"/>
              </a:solidFill>
              <a:effectLst/>
              <a:latin typeface="+mn-lt"/>
              <a:ea typeface="+mn-ea"/>
              <a:cs typeface="+mn-cs"/>
            </a:rPr>
            <a:t>22,934</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r>
            <a:rPr kumimoji="1" lang="ja-JP" altLang="en-US" sz="1100">
              <a:solidFill>
                <a:schemeClr val="dk1"/>
              </a:solidFill>
              <a:effectLst/>
              <a:latin typeface="+mn-lt"/>
              <a:ea typeface="+mn-ea"/>
              <a:cs typeface="+mn-cs"/>
            </a:rPr>
            <a:t>今後の</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観光関連事業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で委託料の増額が見込まれるが、より効果的な業務内容とする必要がある。</a:t>
          </a:r>
          <a:r>
            <a:rPr kumimoji="1" lang="ja-JP" altLang="en-US" sz="1100">
              <a:solidFill>
                <a:schemeClr val="dk1"/>
              </a:solidFill>
              <a:effectLst/>
              <a:latin typeface="+mn-lt"/>
              <a:ea typeface="+mn-ea"/>
              <a:cs typeface="+mn-cs"/>
            </a:rPr>
            <a:t>また、システム標準化に伴うガバメントクラウド利用料等の役務費の増加が見込まれる。</a:t>
          </a:r>
          <a:r>
            <a:rPr kumimoji="1" lang="ja-JP" altLang="ja-JP" sz="1100">
              <a:solidFill>
                <a:schemeClr val="dk1"/>
              </a:solidFill>
              <a:effectLst/>
              <a:latin typeface="+mn-lt"/>
              <a:ea typeface="+mn-ea"/>
              <a:cs typeface="+mn-cs"/>
            </a:rPr>
            <a:t>人件費については人口動態にあわせた定員管理を図</a:t>
          </a:r>
          <a:r>
            <a:rPr kumimoji="1" lang="ja-JP" altLang="en-US" sz="1100">
              <a:solidFill>
                <a:schemeClr val="dk1"/>
              </a:solidFill>
              <a:effectLst/>
              <a:latin typeface="+mn-lt"/>
              <a:ea typeface="+mn-ea"/>
              <a:cs typeface="+mn-cs"/>
            </a:rPr>
            <a:t>り計画的な職員採用を行う</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161886</xdr:rowOff>
    </xdr:from>
    <xdr:to>
      <xdr:col>23</xdr:col>
      <xdr:colOff>133350</xdr:colOff>
      <xdr:row>82</xdr:row>
      <xdr:rowOff>2487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49336"/>
          <a:ext cx="8382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161886</xdr:rowOff>
    </xdr:from>
    <xdr:to>
      <xdr:col>19</xdr:col>
      <xdr:colOff>133350</xdr:colOff>
      <xdr:row>81</xdr:row>
      <xdr:rowOff>171016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49336"/>
          <a:ext cx="8890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163734</xdr:rowOff>
    </xdr:from>
    <xdr:to>
      <xdr:col>15</xdr:col>
      <xdr:colOff>82550</xdr:colOff>
      <xdr:row>81</xdr:row>
      <xdr:rowOff>171016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1184"/>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136607</xdr:rowOff>
    </xdr:from>
    <xdr:to>
      <xdr:col>11</xdr:col>
      <xdr:colOff>31750</xdr:colOff>
      <xdr:row>81</xdr:row>
      <xdr:rowOff>163734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24057"/>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162211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123137</xdr:rowOff>
    </xdr:from>
    <xdr:to>
      <xdr:col>23</xdr:col>
      <xdr:colOff>184150</xdr:colOff>
      <xdr:row>82</xdr:row>
      <xdr:rowOff>53287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1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95214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111086</xdr:rowOff>
    </xdr:from>
    <xdr:to>
      <xdr:col>19</xdr:col>
      <xdr:colOff>184150</xdr:colOff>
      <xdr:row>82</xdr:row>
      <xdr:rowOff>41236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26013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84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120216</xdr:rowOff>
    </xdr:from>
    <xdr:to>
      <xdr:col>15</xdr:col>
      <xdr:colOff>133350</xdr:colOff>
      <xdr:row>82</xdr:row>
      <xdr:rowOff>50366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35143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9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112934</xdr:rowOff>
    </xdr:from>
    <xdr:to>
      <xdr:col>11</xdr:col>
      <xdr:colOff>82550</xdr:colOff>
      <xdr:row>82</xdr:row>
      <xdr:rowOff>43084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27861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8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85807</xdr:rowOff>
    </xdr:from>
    <xdr:to>
      <xdr:col>7</xdr:col>
      <xdr:colOff>31750</xdr:colOff>
      <xdr:row>82</xdr:row>
      <xdr:rowOff>15957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5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給与体制は国に準拠しているが、職員の年齢構成の変動に伴い</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類似団体平均を</a:t>
          </a: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ポイント上回り、前年度より水準が悪化した。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今後も指数が全国町村平均以下で収まるよう給与の適正化に努める。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56832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18689"/>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167957</xdr:rowOff>
    </xdr:from>
    <xdr:to>
      <xdr:col>77</xdr:col>
      <xdr:colOff>44450</xdr:colOff>
      <xdr:row>87</xdr:row>
      <xdr:rowOff>2539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1265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86</xdr:row>
      <xdr:rowOff>167957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066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129223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06625"/>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xdr:rowOff>
    </xdr:from>
    <xdr:to>
      <xdr:col>81</xdr:col>
      <xdr:colOff>95250</xdr:colOff>
      <xdr:row>87</xdr:row>
      <xdr:rowOff>107632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149559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9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117157</xdr:rowOff>
    </xdr:from>
    <xdr:to>
      <xdr:col>73</xdr:col>
      <xdr:colOff>44450</xdr:colOff>
      <xdr:row>87</xdr:row>
      <xdr:rowOff>47307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32084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78423</xdr:rowOff>
    </xdr:from>
    <xdr:to>
      <xdr:col>64</xdr:col>
      <xdr:colOff>152400</xdr:colOff>
      <xdr:row>88</xdr:row>
      <xdr:rowOff>8573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164800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歳児保育実施による保育士の確保、小学校の複式学級解消に要する村単独教員の採用、地方創生推進交付金活用し開始した事業継続による職員の確保などの理由で類似団体平均を上回っており、改善するのは時間を要するが、事業の見直しや能力に見あった適正な人事を行うことにより、人口規模に見あった職員数の管理を行う。</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54011</xdr:rowOff>
    </xdr:from>
    <xdr:to>
      <xdr:col>81</xdr:col>
      <xdr:colOff>44450</xdr:colOff>
      <xdr:row>60</xdr:row>
      <xdr:rowOff>71477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41011"/>
          <a:ext cx="8382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46313</xdr:rowOff>
    </xdr:from>
    <xdr:to>
      <xdr:col>77</xdr:col>
      <xdr:colOff>44450</xdr:colOff>
      <xdr:row>60</xdr:row>
      <xdr:rowOff>54011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33313"/>
          <a:ext cx="8890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9199</xdr:rowOff>
    </xdr:from>
    <xdr:to>
      <xdr:col>72</xdr:col>
      <xdr:colOff>203200</xdr:colOff>
      <xdr:row>60</xdr:row>
      <xdr:rowOff>46313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96199"/>
          <a:ext cx="889000" cy="3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1155</xdr:rowOff>
    </xdr:from>
    <xdr:to>
      <xdr:col>68</xdr:col>
      <xdr:colOff>152400</xdr:colOff>
      <xdr:row>60</xdr:row>
      <xdr:rowOff>9199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8815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140050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20677</xdr:rowOff>
    </xdr:from>
    <xdr:to>
      <xdr:col>81</xdr:col>
      <xdr:colOff>95250</xdr:colOff>
      <xdr:row>60</xdr:row>
      <xdr:rowOff>122277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164204</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7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3211</xdr:rowOff>
    </xdr:from>
    <xdr:to>
      <xdr:col>77</xdr:col>
      <xdr:colOff>95250</xdr:colOff>
      <xdr:row>60</xdr:row>
      <xdr:rowOff>104811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89588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7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166963</xdr:rowOff>
    </xdr:from>
    <xdr:to>
      <xdr:col>73</xdr:col>
      <xdr:colOff>44450</xdr:colOff>
      <xdr:row>60</xdr:row>
      <xdr:rowOff>97113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81890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129849</xdr:rowOff>
    </xdr:from>
    <xdr:to>
      <xdr:col>68</xdr:col>
      <xdr:colOff>203200</xdr:colOff>
      <xdr:row>60</xdr:row>
      <xdr:rowOff>59999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44776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3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121805</xdr:rowOff>
    </xdr:from>
    <xdr:to>
      <xdr:col>64</xdr:col>
      <xdr:colOff>152400</xdr:colOff>
      <xdr:row>60</xdr:row>
      <xdr:rowOff>51955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36732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2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公債費負担については、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年度大型事業の過疎債の</a:t>
          </a:r>
          <a:r>
            <a:rPr kumimoji="1" lang="ja-JP" altLang="en-US" sz="1100">
              <a:solidFill>
                <a:schemeClr val="dk1"/>
              </a:solidFill>
              <a:effectLst/>
              <a:latin typeface="+mn-lt"/>
              <a:ea typeface="+mn-ea"/>
              <a:cs typeface="+mn-cs"/>
            </a:rPr>
            <a:t>元金</a:t>
          </a:r>
          <a:r>
            <a:rPr kumimoji="1" lang="ja-JP" altLang="ja-JP" sz="1100">
              <a:solidFill>
                <a:schemeClr val="dk1"/>
              </a:solidFill>
              <a:effectLst/>
              <a:latin typeface="+mn-lt"/>
              <a:ea typeface="+mn-ea"/>
              <a:cs typeface="+mn-cs"/>
            </a:rPr>
            <a:t>償還開始に伴</a:t>
          </a:r>
          <a:r>
            <a:rPr kumimoji="1" lang="ja-JP" altLang="en-US" sz="1100">
              <a:solidFill>
                <a:schemeClr val="dk1"/>
              </a:solidFill>
              <a:effectLst/>
              <a:latin typeface="+mn-lt"/>
              <a:ea typeface="+mn-ea"/>
              <a:cs typeface="+mn-cs"/>
            </a:rPr>
            <a:t>い公債費負担</a:t>
          </a:r>
          <a:r>
            <a:rPr kumimoji="1" lang="ja-JP" altLang="ja-JP" sz="1100">
              <a:solidFill>
                <a:schemeClr val="dk1"/>
              </a:solidFill>
              <a:effectLst/>
              <a:latin typeface="+mn-lt"/>
              <a:ea typeface="+mn-ea"/>
              <a:cs typeface="+mn-cs"/>
            </a:rPr>
            <a:t>は増加となった。今後は、投資的経費については有利な事業展開を図ることで公債費残高の減少に努める。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89746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86083"/>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156633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49346"/>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19896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091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42</xdr:row>
      <xdr:rowOff>33444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0913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将来負担比率については、財政調整基金を極力取崩さずに財政運営ができているなど健全化が図られている。しかし、今後は観光施設整備に係る借入金</a:t>
          </a:r>
          <a:r>
            <a:rPr kumimoji="1" lang="ja-JP" altLang="en-US" sz="1100">
              <a:solidFill>
                <a:schemeClr val="dk1"/>
              </a:solidFill>
              <a:effectLst/>
              <a:latin typeface="+mn-lt"/>
              <a:ea typeface="+mn-ea"/>
              <a:cs typeface="+mn-cs"/>
            </a:rPr>
            <a:t>やケアハウス改修、防災拠点施設新設に伴う起債</a:t>
          </a:r>
          <a:r>
            <a:rPr kumimoji="1" lang="ja-JP" altLang="ja-JP" sz="1100">
              <a:solidFill>
                <a:schemeClr val="dk1"/>
              </a:solidFill>
              <a:effectLst/>
              <a:latin typeface="+mn-lt"/>
              <a:ea typeface="+mn-ea"/>
              <a:cs typeface="+mn-cs"/>
            </a:rPr>
            <a:t>の償還が</a:t>
          </a:r>
          <a:r>
            <a:rPr kumimoji="1" lang="ja-JP" altLang="en-US" sz="1100">
              <a:solidFill>
                <a:schemeClr val="dk1"/>
              </a:solidFill>
              <a:effectLst/>
              <a:latin typeface="+mn-lt"/>
              <a:ea typeface="+mn-ea"/>
              <a:cs typeface="+mn-cs"/>
            </a:rPr>
            <a:t>増加することが予想されて</a:t>
          </a:r>
          <a:r>
            <a:rPr kumimoji="1" lang="ja-JP" altLang="ja-JP" sz="1100">
              <a:solidFill>
                <a:schemeClr val="dk1"/>
              </a:solidFill>
              <a:effectLst/>
              <a:latin typeface="+mn-lt"/>
              <a:ea typeface="+mn-ea"/>
              <a:cs typeface="+mn-cs"/>
            </a:rPr>
            <a:t>おり、計画的な事業実施を行うことで適正化を図り、公債費の任意繰上償還に努めながら、引き続き財政の健全化を図る。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1,270
1,253
47.76
2,487,154
2,370,984
83,542
1,426,745
2,969,679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経常一般財源は増加したものの、人事院勧告による一般職人件費が増加したことにより、前年度と比べ</a:t>
          </a:r>
          <a:r>
            <a:rPr kumimoji="1" lang="en-US" altLang="ja-JP" sz="1100">
              <a:latin typeface="游ゴシック" panose="020B0400000000000000" pitchFamily="50" charset="-128"/>
              <a:ea typeface="游ゴシック" panose="020B0400000000000000" pitchFamily="50" charset="-128"/>
            </a:rPr>
            <a:t>0.6</a:t>
          </a:r>
          <a:r>
            <a:rPr kumimoji="1" lang="ja-JP" altLang="en-US" sz="1100">
              <a:latin typeface="游ゴシック" panose="020B0400000000000000" pitchFamily="50" charset="-128"/>
              <a:ea typeface="游ゴシック" panose="020B0400000000000000" pitchFamily="50" charset="-128"/>
            </a:rPr>
            <a:t>ポイント増加したものの類似団体と比べ</a:t>
          </a:r>
          <a:r>
            <a:rPr kumimoji="1" lang="en-US" altLang="ja-JP" sz="1100">
              <a:latin typeface="游ゴシック" panose="020B0400000000000000" pitchFamily="50" charset="-128"/>
              <a:ea typeface="游ゴシック" panose="020B0400000000000000" pitchFamily="50" charset="-128"/>
            </a:rPr>
            <a:t>1.5</a:t>
          </a:r>
          <a:r>
            <a:rPr kumimoji="1" lang="ja-JP" altLang="en-US" sz="1100">
              <a:latin typeface="游ゴシック" panose="020B0400000000000000" pitchFamily="50" charset="-128"/>
              <a:ea typeface="游ゴシック" panose="020B0400000000000000" pitchFamily="50" charset="-128"/>
            </a:rPr>
            <a:t>ポイント下回った。</a:t>
          </a:r>
          <a:endParaRPr kumimoji="1" lang="en-US" altLang="ja-JP" sz="1100">
            <a:latin typeface="游ゴシック" panose="020B0400000000000000" pitchFamily="50" charset="-128"/>
            <a:ea typeface="游ゴシック" panose="020B0400000000000000" pitchFamily="50" charset="-128"/>
          </a:endParaRPr>
        </a:p>
        <a:p>
          <a:r>
            <a:rPr kumimoji="1" lang="ja-JP" altLang="ja-JP" sz="1100" b="0" i="0" u="none" strike="noStrike" kern="0" cap="none" spc="0" normalizeH="0" baseline="0" noProof="0">
              <a:ln>
                <a:noFill/>
              </a:ln>
              <a:solidFill>
                <a:prstClr val="black"/>
              </a:solidFill>
              <a:effectLst/>
              <a:uLnTx/>
              <a:uFillTx/>
              <a:latin typeface="+mn-lt"/>
              <a:ea typeface="+mn-ea"/>
              <a:cs typeface="+mn-cs"/>
            </a:rPr>
            <a:t>今後も子育て支援施策として安価な保育料で運営している保育園を指定管理制度で行うことは困難だが、他の業務に関しては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指定管理を視野に入れるとともに</a:t>
          </a:r>
          <a:r>
            <a:rPr kumimoji="1" lang="ja-JP" altLang="ja-JP" sz="1100" b="0" i="0" u="none" strike="noStrike" kern="0" cap="none" spc="0" normalizeH="0" baseline="0" noProof="0">
              <a:ln>
                <a:noFill/>
              </a:ln>
              <a:solidFill>
                <a:prstClr val="black"/>
              </a:solidFill>
              <a:effectLst/>
              <a:uLnTx/>
              <a:uFillTx/>
              <a:latin typeface="+mn-lt"/>
              <a:ea typeface="+mn-ea"/>
              <a:cs typeface="+mn-cs"/>
            </a:rPr>
            <a:t>、人口規模に応じた職員採用に努めながら、人件費の抑制を図る。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類似団体平均が恒常的に下回っているのは、本来委託で行うべき事業を職員が直接行っていたり、庁舎基幹システムの委託費用が他社より安価で抑えられていることが要因と考える。今後も引き続き光熱水費の節約、備品購入費の抑制、消耗品の一元管理の継続及び公用車の削減など経常的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87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120142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87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15</xdr:row>
      <xdr:rowOff>120142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73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15</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73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73914</xdr:rowOff>
    </xdr:from>
    <xdr:to>
      <xdr:col>82</xdr:col>
      <xdr:colOff>158750</xdr:colOff>
      <xdr:row>16</xdr:row>
      <xdr:rowOff>4064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90441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9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51054</xdr:rowOff>
    </xdr:from>
    <xdr:to>
      <xdr:col>69</xdr:col>
      <xdr:colOff>142875</xdr:colOff>
      <xdr:row>15</xdr:row>
      <xdr:rowOff>152654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55626</xdr:rowOff>
    </xdr:from>
    <xdr:to>
      <xdr:col>65</xdr:col>
      <xdr:colOff>53975</xdr:colOff>
      <xdr:row>15</xdr:row>
      <xdr:rowOff>157226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167403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新型コロナ関連事業の終了に伴い</a:t>
          </a:r>
          <a:r>
            <a:rPr kumimoji="1" lang="en-US" altLang="ja-JP" sz="1100" b="0" i="0" u="none" strike="noStrike" kern="0" cap="none" spc="0" normalizeH="0" baseline="0" noProof="0">
              <a:ln>
                <a:noFill/>
              </a:ln>
              <a:solidFill>
                <a:prstClr val="black"/>
              </a:solidFill>
              <a:effectLst/>
              <a:uLnTx/>
              <a:uFillTx/>
              <a:latin typeface="+mn-lt"/>
              <a:ea typeface="+mn-ea"/>
              <a:cs typeface="+mn-cs"/>
            </a:rPr>
            <a:t>0.1</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ポイント減少した</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。今後はより一層の保健事業の推進や保健医療費の適正化に努めながら、支出の抑制を図る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322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23784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特別会計への繰出金が主な内容だが、</a:t>
          </a:r>
          <a:r>
            <a:rPr kumimoji="1" lang="ja-JP" altLang="en-US" sz="1100" b="0" i="0" u="none" strike="noStrike" kern="0" cap="none" spc="0" normalizeH="0" baseline="0" noProof="0">
              <a:ln>
                <a:noFill/>
              </a:ln>
              <a:solidFill>
                <a:prstClr val="black"/>
              </a:solidFill>
              <a:effectLst/>
              <a:uLnTx/>
              <a:uFillTx/>
              <a:latin typeface="+mn-lt"/>
              <a:ea typeface="+mn-ea"/>
              <a:cs typeface="+mn-cs"/>
            </a:rPr>
            <a:t>簡易水道事業の法的化に伴い</a:t>
          </a:r>
          <a:r>
            <a:rPr kumimoji="1" lang="en-US" altLang="ja-JP" sz="1100" b="0" i="0" u="none" strike="noStrike" kern="0" cap="none" spc="0" normalizeH="0" baseline="0" noProof="0">
              <a:ln>
                <a:noFill/>
              </a:ln>
              <a:solidFill>
                <a:prstClr val="black"/>
              </a:solidFill>
              <a:effectLst/>
              <a:uLnTx/>
              <a:uFillTx/>
              <a:latin typeface="+mn-lt"/>
              <a:ea typeface="+mn-ea"/>
              <a:cs typeface="+mn-cs"/>
            </a:rPr>
            <a:t>40,361</a:t>
          </a:r>
          <a:r>
            <a:rPr kumimoji="1" lang="ja-JP" altLang="ja-JP" sz="1100" b="0" i="0" u="none" strike="noStrike" kern="0" cap="none" spc="0" normalizeH="0" baseline="0" noProof="0">
              <a:ln>
                <a:noFill/>
              </a:ln>
              <a:solidFill>
                <a:prstClr val="black"/>
              </a:solidFill>
              <a:effectLst/>
              <a:uLnTx/>
              <a:uFillTx/>
              <a:latin typeface="+mn-lt"/>
              <a:ea typeface="+mn-ea"/>
              <a:cs typeface="+mn-cs"/>
            </a:rPr>
            <a:t>千円の減額となった。今後も国民健康保険事業では、保健事業を推進することで</a:t>
          </a:r>
          <a:r>
            <a:rPr kumimoji="1" lang="ja-JP" altLang="en-US" sz="1100" b="0" i="0" u="none" strike="noStrike" kern="0" cap="none" spc="0" normalizeH="0" baseline="0" noProof="0">
              <a:ln>
                <a:noFill/>
              </a:ln>
              <a:solidFill>
                <a:prstClr val="black"/>
              </a:solidFill>
              <a:effectLst/>
              <a:uLnTx/>
              <a:uFillTx/>
              <a:latin typeface="+mn-lt"/>
              <a:ea typeface="+mn-ea"/>
              <a:cs typeface="+mn-cs"/>
            </a:rPr>
            <a:t>医療費の抑制</a:t>
          </a:r>
          <a:r>
            <a:rPr kumimoji="1" lang="ja-JP" altLang="ja-JP" sz="1100" b="0" i="0" u="none" strike="noStrike" kern="0" cap="none" spc="0" normalizeH="0" baseline="0" noProof="0">
              <a:ln>
                <a:noFill/>
              </a:ln>
              <a:solidFill>
                <a:prstClr val="black"/>
              </a:solidFill>
              <a:effectLst/>
              <a:uLnTx/>
              <a:uFillTx/>
              <a:latin typeface="+mn-lt"/>
              <a:ea typeface="+mn-ea"/>
              <a:cs typeface="+mn-cs"/>
            </a:rPr>
            <a:t>を図り、</a:t>
          </a:r>
          <a:r>
            <a:rPr kumimoji="1" lang="ja-JP" altLang="en-US" sz="1100" b="0" i="0" u="none" strike="noStrike" kern="0" cap="none" spc="0" normalizeH="0" baseline="0" noProof="0">
              <a:ln>
                <a:noFill/>
              </a:ln>
              <a:solidFill>
                <a:prstClr val="black"/>
              </a:solidFill>
              <a:effectLst/>
              <a:uLnTx/>
              <a:uFillTx/>
              <a:latin typeface="+mn-lt"/>
              <a:ea typeface="+mn-ea"/>
              <a:cs typeface="+mn-cs"/>
            </a:rPr>
            <a:t>直営診療所に関しては、歯科の委託を継続することで人件費の抑制を図る。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147574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25380"/>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147574</xdr:rowOff>
    </xdr:from>
    <xdr:to>
      <xdr:col>78</xdr:col>
      <xdr:colOff>69850</xdr:colOff>
      <xdr:row>59</xdr:row>
      <xdr:rowOff>147574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2631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101854</xdr:rowOff>
    </xdr:from>
    <xdr:to>
      <xdr:col>73</xdr:col>
      <xdr:colOff>180975</xdr:colOff>
      <xdr:row>59</xdr:row>
      <xdr:rowOff>147574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174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101854</xdr:rowOff>
    </xdr:from>
    <xdr:to>
      <xdr:col>69</xdr:col>
      <xdr:colOff>92075</xdr:colOff>
      <xdr:row>60</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1740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1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135399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96774</xdr:rowOff>
    </xdr:from>
    <xdr:to>
      <xdr:col>78</xdr:col>
      <xdr:colOff>120650</xdr:colOff>
      <xdr:row>60</xdr:row>
      <xdr:rowOff>26924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11701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9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96774</xdr:rowOff>
    </xdr:from>
    <xdr:to>
      <xdr:col>74</xdr:col>
      <xdr:colOff>31750</xdr:colOff>
      <xdr:row>60</xdr:row>
      <xdr:rowOff>26924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11701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51054</xdr:rowOff>
    </xdr:from>
    <xdr:to>
      <xdr:col>69</xdr:col>
      <xdr:colOff>142875</xdr:colOff>
      <xdr:row>59</xdr:row>
      <xdr:rowOff>152654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137431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簡易水道事業の法適化により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補助費等</a:t>
          </a:r>
          <a:r>
            <a:rPr kumimoji="1" lang="ja-JP" altLang="en-US" sz="1100" b="0" i="0" u="none" strike="noStrike" kern="0" cap="none" spc="0" normalizeH="0" baseline="0" noProof="0">
              <a:ln>
                <a:noFill/>
              </a:ln>
              <a:solidFill>
                <a:prstClr val="black"/>
              </a:solidFill>
              <a:effectLst/>
              <a:uLnTx/>
              <a:uFillTx/>
              <a:latin typeface="+mn-lt"/>
              <a:ea typeface="+mn-ea"/>
              <a:cs typeface="+mn-cs"/>
            </a:rPr>
            <a:t>が</a:t>
          </a:r>
          <a:r>
            <a:rPr kumimoji="1" lang="en-US" altLang="ja-JP" sz="1100" b="0" i="0" u="none" strike="noStrike" kern="0" cap="none" spc="0" normalizeH="0" baseline="0" noProof="0">
              <a:ln>
                <a:noFill/>
              </a:ln>
              <a:solidFill>
                <a:prstClr val="black"/>
              </a:solidFill>
              <a:effectLst/>
              <a:uLnTx/>
              <a:uFillTx/>
              <a:latin typeface="+mn-lt"/>
              <a:ea typeface="+mn-ea"/>
              <a:cs typeface="+mn-cs"/>
            </a:rPr>
            <a:t>26,624</a:t>
          </a:r>
          <a:r>
            <a:rPr kumimoji="1" lang="ja-JP" altLang="en-US" sz="1100" b="0" i="0" u="none" strike="noStrike" kern="0" cap="none" spc="0" normalizeH="0" baseline="0" noProof="0">
              <a:ln>
                <a:noFill/>
              </a:ln>
              <a:solidFill>
                <a:prstClr val="black"/>
              </a:solidFill>
              <a:effectLst/>
              <a:uLnTx/>
              <a:uFillTx/>
              <a:latin typeface="+mn-lt"/>
              <a:ea typeface="+mn-ea"/>
              <a:cs typeface="+mn-cs"/>
            </a:rPr>
            <a:t>千円増加し、</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と比べ</a:t>
          </a: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ポイント悪化したものの</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ポイント上回った。補助費の多くを占める</a:t>
          </a:r>
          <a:r>
            <a:rPr kumimoji="1" lang="ja-JP" altLang="en-US" sz="1100" b="0" i="0" u="none" strike="noStrike" kern="0" cap="none" spc="0" normalizeH="0" baseline="0" noProof="0">
              <a:ln>
                <a:noFill/>
              </a:ln>
              <a:solidFill>
                <a:prstClr val="black"/>
              </a:solidFill>
              <a:effectLst/>
              <a:uLnTx/>
              <a:uFillTx/>
              <a:latin typeface="+mn-lt"/>
              <a:ea typeface="+mn-ea"/>
              <a:cs typeface="+mn-cs"/>
            </a:rPr>
            <a:t>簡易水道事業については、</a:t>
          </a:r>
          <a:r>
            <a:rPr kumimoji="1" lang="ja-JP" altLang="ja-JP" sz="1100" b="0" i="0" u="none" strike="noStrike" kern="0" cap="none" spc="0" normalizeH="0" baseline="0" noProof="0">
              <a:ln>
                <a:noFill/>
              </a:ln>
              <a:solidFill>
                <a:prstClr val="black"/>
              </a:solidFill>
              <a:effectLst/>
              <a:uLnTx/>
              <a:uFillTx/>
              <a:latin typeface="+mn-lt"/>
              <a:ea typeface="+mn-ea"/>
              <a:cs typeface="+mn-cs"/>
            </a:rPr>
            <a:t>経営戦略計画に基づき、経営の健全化を目指</a:t>
          </a:r>
          <a:r>
            <a:rPr kumimoji="1" lang="ja-JP" altLang="en-US" sz="1100" b="0" i="0" u="none" strike="noStrike" kern="0" cap="none" spc="0" normalizeH="0" baseline="0" noProof="0">
              <a:ln>
                <a:noFill/>
              </a:ln>
              <a:solidFill>
                <a:prstClr val="black"/>
              </a:solidFill>
              <a:effectLst/>
              <a:uLnTx/>
              <a:uFillTx/>
              <a:latin typeface="+mn-lt"/>
              <a:ea typeface="+mn-ea"/>
              <a:cs typeface="+mn-cs"/>
            </a:rPr>
            <a:t>す。また、</a:t>
          </a:r>
          <a:r>
            <a:rPr kumimoji="1" lang="ja-JP" altLang="ja-JP" sz="1100" b="0" i="0" u="none" strike="noStrike" kern="0" cap="none" spc="0" normalizeH="0" baseline="0" noProof="0">
              <a:ln>
                <a:noFill/>
              </a:ln>
              <a:solidFill>
                <a:prstClr val="black"/>
              </a:solidFill>
              <a:effectLst/>
              <a:uLnTx/>
              <a:uFillTx/>
              <a:latin typeface="+mn-lt"/>
              <a:ea typeface="+mn-ea"/>
              <a:cs typeface="+mn-cs"/>
            </a:rPr>
            <a:t>一部事務組合負担金については、複数町村関係しているため、必要不可欠なものであるが、補助金については必要性の低いものは見直しや廃止を行う方向で検討している。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37</xdr:row>
      <xdr:rowOff>1270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946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9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観光施設整備にかかる</a:t>
          </a:r>
          <a:r>
            <a:rPr kumimoji="1" lang="ja-JP" altLang="ja-JP" sz="1100" b="0" i="0" u="none" strike="noStrike" kern="0" cap="none" spc="0" normalizeH="0" baseline="0" noProof="0">
              <a:ln>
                <a:noFill/>
              </a:ln>
              <a:solidFill>
                <a:prstClr val="black"/>
              </a:solidFill>
              <a:effectLst/>
              <a:uLnTx/>
              <a:uFillTx/>
              <a:latin typeface="+mn-lt"/>
              <a:ea typeface="+mn-ea"/>
              <a:cs typeface="+mn-cs"/>
            </a:rPr>
            <a:t>過疎対策事業債の償還が始まり、前年比</a:t>
          </a:r>
          <a:r>
            <a:rPr kumimoji="1" lang="en-US" altLang="ja-JP" sz="1100" b="0" i="0" u="none" strike="noStrike" kern="0" cap="none" spc="0" normalizeH="0" baseline="0" noProof="0">
              <a:ln>
                <a:noFill/>
              </a:ln>
              <a:solidFill>
                <a:prstClr val="black"/>
              </a:solidFill>
              <a:effectLst/>
              <a:uLnTx/>
              <a:uFillTx/>
              <a:latin typeface="+mn-lt"/>
              <a:ea typeface="+mn-ea"/>
              <a:cs typeface="+mn-cs"/>
            </a:rPr>
            <a:t>19,759</a:t>
          </a:r>
          <a:r>
            <a:rPr kumimoji="1" lang="ja-JP" altLang="ja-JP" sz="1100" b="0" i="0" u="none" strike="noStrike" kern="0" cap="none" spc="0" normalizeH="0" baseline="0" noProof="0">
              <a:ln>
                <a:noFill/>
              </a:ln>
              <a:solidFill>
                <a:prstClr val="black"/>
              </a:solidFill>
              <a:effectLst/>
              <a:uLnTx/>
              <a:uFillTx/>
              <a:latin typeface="+mn-lt"/>
              <a:ea typeface="+mn-ea"/>
              <a:cs typeface="+mn-cs"/>
            </a:rPr>
            <a:t>千円の増となった。そのため類似団体平均を上回った。今後も</a:t>
          </a:r>
          <a:r>
            <a:rPr kumimoji="1" lang="ja-JP" altLang="en-US" sz="1100" b="0" i="0" u="none" strike="noStrike" kern="0" cap="none" spc="0" normalizeH="0" baseline="0" noProof="0">
              <a:ln>
                <a:noFill/>
              </a:ln>
              <a:solidFill>
                <a:prstClr val="black"/>
              </a:solidFill>
              <a:effectLst/>
              <a:uLnTx/>
              <a:uFillTx/>
              <a:latin typeface="+mn-lt"/>
              <a:ea typeface="+mn-ea"/>
              <a:cs typeface="+mn-cs"/>
            </a:rPr>
            <a:t>大型事業が予定されているが、</a:t>
          </a:r>
          <a:r>
            <a:rPr kumimoji="1" lang="ja-JP" altLang="ja-JP" sz="1100" b="0" i="0" u="none" strike="noStrike" kern="0" cap="none" spc="0" normalizeH="0" baseline="0" noProof="0">
              <a:ln>
                <a:noFill/>
              </a:ln>
              <a:solidFill>
                <a:prstClr val="black"/>
              </a:solidFill>
              <a:effectLst/>
              <a:uLnTx/>
              <a:uFillTx/>
              <a:latin typeface="+mn-lt"/>
              <a:ea typeface="+mn-ea"/>
              <a:cs typeface="+mn-cs"/>
            </a:rPr>
            <a:t>普通建設事業の内容を精査し地方債の計画的な借入を行い、公債費の縮減に努める。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553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168911</xdr:rowOff>
    </xdr:from>
    <xdr:to>
      <xdr:col>19</xdr:col>
      <xdr:colOff>187325</xdr:colOff>
      <xdr:row>77</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99111"/>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168911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457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45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121920</xdr:rowOff>
    </xdr:from>
    <xdr:to>
      <xdr:col>24</xdr:col>
      <xdr:colOff>76200</xdr:colOff>
      <xdr:row>78</xdr:row>
      <xdr:rowOff>52070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93997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118111</xdr:rowOff>
    </xdr:from>
    <xdr:to>
      <xdr:col>15</xdr:col>
      <xdr:colOff>149225</xdr:colOff>
      <xdr:row>77</xdr:row>
      <xdr:rowOff>48261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ポイント改善した。結果</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類似団体平均より</a:t>
          </a:r>
          <a:r>
            <a:rPr kumimoji="1" lang="en-US" altLang="ja-JP" sz="1100" b="0" i="0" u="none" strike="noStrike" kern="0" cap="none" spc="0" normalizeH="0" baseline="0" noProof="0">
              <a:ln>
                <a:noFill/>
              </a:ln>
              <a:solidFill>
                <a:prstClr val="black"/>
              </a:solidFill>
              <a:effectLst/>
              <a:uLnTx/>
              <a:uFillTx/>
              <a:latin typeface="+mn-lt"/>
              <a:ea typeface="+mn-ea"/>
              <a:cs typeface="+mn-cs"/>
            </a:rPr>
            <a:t>7.7</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低い数値となった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今後も</a:t>
          </a:r>
          <a:r>
            <a:rPr kumimoji="1" lang="ja-JP" altLang="ja-JP" sz="1100" b="0" i="0" u="none" strike="noStrike" kern="0" cap="none" spc="0" normalizeH="0" baseline="0" noProof="0">
              <a:ln>
                <a:noFill/>
              </a:ln>
              <a:solidFill>
                <a:prstClr val="black"/>
              </a:solidFill>
              <a:effectLst/>
              <a:uLnTx/>
              <a:uFillTx/>
              <a:latin typeface="+mn-lt"/>
              <a:ea typeface="+mn-ea"/>
              <a:cs typeface="+mn-cs"/>
            </a:rPr>
            <a:t>一般財源での支出について厳しく精査していくなど、財政健全化に努めていく。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54610</xdr:rowOff>
    </xdr:from>
    <xdr:to>
      <xdr:col>82</xdr:col>
      <xdr:colOff>107950</xdr:colOff>
      <xdr:row>75</xdr:row>
      <xdr:rowOff>85090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13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85090</xdr:rowOff>
    </xdr:from>
    <xdr:to>
      <xdr:col>78</xdr:col>
      <xdr:colOff>69850</xdr:colOff>
      <xdr:row>75</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94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35560</xdr:rowOff>
    </xdr:from>
    <xdr:to>
      <xdr:col>73</xdr:col>
      <xdr:colOff>180975</xdr:colOff>
      <xdr:row>75</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943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35560</xdr:rowOff>
    </xdr:from>
    <xdr:to>
      <xdr:col>69</xdr:col>
      <xdr:colOff>92075</xdr:colOff>
      <xdr:row>76</xdr:row>
      <xdr:rowOff>85089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94310"/>
          <a:ext cx="889000" cy="22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135907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xdr:rowOff>
    </xdr:from>
    <xdr:to>
      <xdr:col>82</xdr:col>
      <xdr:colOff>158750</xdr:colOff>
      <xdr:row>75</xdr:row>
      <xdr:rowOff>105410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20337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156210</xdr:rowOff>
    </xdr:from>
    <xdr:to>
      <xdr:col>69</xdr:col>
      <xdr:colOff>142875</xdr:colOff>
      <xdr:row>75</xdr:row>
      <xdr:rowOff>86360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96537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146067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165288</xdr:rowOff>
    </xdr:from>
    <xdr:to>
      <xdr:col>29</xdr:col>
      <xdr:colOff>127000</xdr:colOff>
      <xdr:row>17</xdr:row>
      <xdr:rowOff>33438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56113"/>
          <a:ext cx="647700" cy="39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33438</xdr:rowOff>
    </xdr:from>
    <xdr:to>
      <xdr:col>26</xdr:col>
      <xdr:colOff>50800</xdr:colOff>
      <xdr:row>17</xdr:row>
      <xdr:rowOff>55016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95713"/>
          <a:ext cx="698500" cy="21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55016</xdr:rowOff>
    </xdr:from>
    <xdr:to>
      <xdr:col>22</xdr:col>
      <xdr:colOff>114300</xdr:colOff>
      <xdr:row>17</xdr:row>
      <xdr:rowOff>88859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17291"/>
          <a:ext cx="698500" cy="33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88859</xdr:rowOff>
    </xdr:from>
    <xdr:to>
      <xdr:col>18</xdr:col>
      <xdr:colOff>177800</xdr:colOff>
      <xdr:row>17</xdr:row>
      <xdr:rowOff>115316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51134"/>
          <a:ext cx="698500" cy="2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129868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114488</xdr:rowOff>
    </xdr:from>
    <xdr:to>
      <xdr:col>29</xdr:col>
      <xdr:colOff>177800</xdr:colOff>
      <xdr:row>17</xdr:row>
      <xdr:rowOff>44638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0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131015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5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154088</xdr:rowOff>
    </xdr:from>
    <xdr:to>
      <xdr:col>26</xdr:col>
      <xdr:colOff>101600</xdr:colOff>
      <xdr:row>17</xdr:row>
      <xdr:rowOff>84238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44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94415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13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4216</xdr:rowOff>
    </xdr:from>
    <xdr:to>
      <xdr:col>22</xdr:col>
      <xdr:colOff>165100</xdr:colOff>
      <xdr:row>17</xdr:row>
      <xdr:rowOff>105816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6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115993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3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38059</xdr:rowOff>
    </xdr:from>
    <xdr:to>
      <xdr:col>19</xdr:col>
      <xdr:colOff>38100</xdr:colOff>
      <xdr:row>17</xdr:row>
      <xdr:rowOff>139659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0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149836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6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64516</xdr:rowOff>
    </xdr:from>
    <xdr:to>
      <xdr:col>15</xdr:col>
      <xdr:colOff>101600</xdr:colOff>
      <xdr:row>17</xdr:row>
      <xdr:rowOff>166116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2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4843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9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217933</xdr:rowOff>
    </xdr:from>
    <xdr:to>
      <xdr:col>29</xdr:col>
      <xdr:colOff>127000</xdr:colOff>
      <xdr:row>35</xdr:row>
      <xdr:rowOff>231680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28283"/>
          <a:ext cx="647700" cy="13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217933</xdr:rowOff>
    </xdr:from>
    <xdr:to>
      <xdr:col>26</xdr:col>
      <xdr:colOff>50800</xdr:colOff>
      <xdr:row>36</xdr:row>
      <xdr:rowOff>3762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28283"/>
          <a:ext cx="698500" cy="12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3762</xdr:rowOff>
    </xdr:from>
    <xdr:to>
      <xdr:col>22</xdr:col>
      <xdr:colOff>114300</xdr:colOff>
      <xdr:row>36</xdr:row>
      <xdr:rowOff>40364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57012"/>
          <a:ext cx="698500" cy="36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40364</xdr:rowOff>
    </xdr:from>
    <xdr:to>
      <xdr:col>18</xdr:col>
      <xdr:colOff>177800</xdr:colOff>
      <xdr:row>36</xdr:row>
      <xdr:rowOff>76620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93614"/>
          <a:ext cx="6985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103071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180880</xdr:rowOff>
    </xdr:from>
    <xdr:to>
      <xdr:col>29</xdr:col>
      <xdr:colOff>177800</xdr:colOff>
      <xdr:row>35</xdr:row>
      <xdr:rowOff>282480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91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25957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3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167133</xdr:rowOff>
    </xdr:from>
    <xdr:to>
      <xdr:col>26</xdr:col>
      <xdr:colOff>101600</xdr:colOff>
      <xdr:row>35</xdr:row>
      <xdr:rowOff>268733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77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278910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46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295862</xdr:rowOff>
    </xdr:from>
    <xdr:to>
      <xdr:col>22</xdr:col>
      <xdr:colOff>165100</xdr:colOff>
      <xdr:row>36</xdr:row>
      <xdr:rowOff>54562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0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64739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7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332464</xdr:rowOff>
    </xdr:from>
    <xdr:to>
      <xdr:col>19</xdr:col>
      <xdr:colOff>38100</xdr:colOff>
      <xdr:row>36</xdr:row>
      <xdr:rowOff>91164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101341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1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25820</xdr:rowOff>
    </xdr:from>
    <xdr:to>
      <xdr:col>15</xdr:col>
      <xdr:colOff>101600</xdr:colOff>
      <xdr:row>36</xdr:row>
      <xdr:rowOff>127420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7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112197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6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1,270
1,253
47.76
2,487,154
2,370,984
83,542
1,426,745
2,969,679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61799</xdr:rowOff>
    </xdr:from>
    <xdr:to>
      <xdr:col>24</xdr:col>
      <xdr:colOff>63500</xdr:colOff>
      <xdr:row>36</xdr:row>
      <xdr:rowOff>97838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33999"/>
          <a:ext cx="838200" cy="3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97838</xdr:rowOff>
    </xdr:from>
    <xdr:to>
      <xdr:col>19</xdr:col>
      <xdr:colOff>177800</xdr:colOff>
      <xdr:row>36</xdr:row>
      <xdr:rowOff>110862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70038"/>
          <a:ext cx="889000" cy="1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110862</xdr:rowOff>
    </xdr:from>
    <xdr:to>
      <xdr:col>15</xdr:col>
      <xdr:colOff>50800</xdr:colOff>
      <xdr:row>36</xdr:row>
      <xdr:rowOff>136493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83062"/>
          <a:ext cx="889000" cy="2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136493</xdr:rowOff>
    </xdr:from>
    <xdr:to>
      <xdr:col>10</xdr:col>
      <xdr:colOff>114300</xdr:colOff>
      <xdr:row>36</xdr:row>
      <xdr:rowOff>166484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8693"/>
          <a:ext cx="889000" cy="2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144673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8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10999</xdr:rowOff>
    </xdr:from>
    <xdr:to>
      <xdr:col>24</xdr:col>
      <xdr:colOff>114300</xdr:colOff>
      <xdr:row>36</xdr:row>
      <xdr:rowOff>112599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33876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3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47038</xdr:rowOff>
    </xdr:from>
    <xdr:to>
      <xdr:col>20</xdr:col>
      <xdr:colOff>38100</xdr:colOff>
      <xdr:row>36</xdr:row>
      <xdr:rowOff>148638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165165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9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60062</xdr:rowOff>
    </xdr:from>
    <xdr:to>
      <xdr:col>15</xdr:col>
      <xdr:colOff>101600</xdr:colOff>
      <xdr:row>36</xdr:row>
      <xdr:rowOff>161662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6739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0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85693</xdr:rowOff>
    </xdr:from>
    <xdr:to>
      <xdr:col>10</xdr:col>
      <xdr:colOff>165100</xdr:colOff>
      <xdr:row>37</xdr:row>
      <xdr:rowOff>15843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32370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3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115684</xdr:rowOff>
    </xdr:from>
    <xdr:to>
      <xdr:col>6</xdr:col>
      <xdr:colOff>38100</xdr:colOff>
      <xdr:row>37</xdr:row>
      <xdr:rowOff>45834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62361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19380</xdr:rowOff>
    </xdr:from>
    <xdr:to>
      <xdr:col>24</xdr:col>
      <xdr:colOff>63500</xdr:colOff>
      <xdr:row>58</xdr:row>
      <xdr:rowOff>20500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63480"/>
          <a:ext cx="8382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3129</xdr:rowOff>
    </xdr:from>
    <xdr:to>
      <xdr:col>19</xdr:col>
      <xdr:colOff>177800</xdr:colOff>
      <xdr:row>58</xdr:row>
      <xdr:rowOff>20500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47229"/>
          <a:ext cx="889000" cy="1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985</xdr:rowOff>
    </xdr:from>
    <xdr:to>
      <xdr:col>15</xdr:col>
      <xdr:colOff>50800</xdr:colOff>
      <xdr:row>58</xdr:row>
      <xdr:rowOff>3129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45085"/>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985</xdr:rowOff>
    </xdr:from>
    <xdr:to>
      <xdr:col>10</xdr:col>
      <xdr:colOff>114300</xdr:colOff>
      <xdr:row>58</xdr:row>
      <xdr:rowOff>20245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45085"/>
          <a:ext cx="8890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79302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2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140030</xdr:rowOff>
    </xdr:from>
    <xdr:to>
      <xdr:col>24</xdr:col>
      <xdr:colOff>114300</xdr:colOff>
      <xdr:row>58</xdr:row>
      <xdr:rowOff>70180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141150</xdr:rowOff>
    </xdr:from>
    <xdr:to>
      <xdr:col>20</xdr:col>
      <xdr:colOff>38100</xdr:colOff>
      <xdr:row>58</xdr:row>
      <xdr:rowOff>71300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62427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0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123779</xdr:rowOff>
    </xdr:from>
    <xdr:to>
      <xdr:col>15</xdr:col>
      <xdr:colOff>101600</xdr:colOff>
      <xdr:row>58</xdr:row>
      <xdr:rowOff>53929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70456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121635</xdr:rowOff>
    </xdr:from>
    <xdr:to>
      <xdr:col>10</xdr:col>
      <xdr:colOff>165100</xdr:colOff>
      <xdr:row>58</xdr:row>
      <xdr:rowOff>51785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68312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6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140895</xdr:rowOff>
    </xdr:from>
    <xdr:to>
      <xdr:col>6</xdr:col>
      <xdr:colOff>38100</xdr:colOff>
      <xdr:row>58</xdr:row>
      <xdr:rowOff>71045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1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87572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8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16839</xdr:rowOff>
    </xdr:from>
    <xdr:to>
      <xdr:col>24</xdr:col>
      <xdr:colOff>63500</xdr:colOff>
      <xdr:row>79</xdr:row>
      <xdr:rowOff>19411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1389"/>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16839</xdr:rowOff>
    </xdr:from>
    <xdr:to>
      <xdr:col>19</xdr:col>
      <xdr:colOff>177800</xdr:colOff>
      <xdr:row>79</xdr:row>
      <xdr:rowOff>26626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61389"/>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14325</xdr:rowOff>
    </xdr:from>
    <xdr:to>
      <xdr:col>15</xdr:col>
      <xdr:colOff>50800</xdr:colOff>
      <xdr:row>79</xdr:row>
      <xdr:rowOff>26626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58875"/>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14325</xdr:rowOff>
    </xdr:from>
    <xdr:to>
      <xdr:col>10</xdr:col>
      <xdr:colOff>114300</xdr:colOff>
      <xdr:row>79</xdr:row>
      <xdr:rowOff>20661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8875"/>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140061</xdr:rowOff>
    </xdr:from>
    <xdr:to>
      <xdr:col>24</xdr:col>
      <xdr:colOff>114300</xdr:colOff>
      <xdr:row>79</xdr:row>
      <xdr:rowOff>70211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54988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2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137489</xdr:rowOff>
    </xdr:from>
    <xdr:to>
      <xdr:col>20</xdr:col>
      <xdr:colOff>38100</xdr:colOff>
      <xdr:row>79</xdr:row>
      <xdr:rowOff>67639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58766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147276</xdr:rowOff>
    </xdr:from>
    <xdr:to>
      <xdr:col>15</xdr:col>
      <xdr:colOff>101600</xdr:colOff>
      <xdr:row>79</xdr:row>
      <xdr:rowOff>77426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68553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134975</xdr:rowOff>
    </xdr:from>
    <xdr:to>
      <xdr:col>10</xdr:col>
      <xdr:colOff>165100</xdr:colOff>
      <xdr:row>79</xdr:row>
      <xdr:rowOff>65125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56252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141311</xdr:rowOff>
    </xdr:from>
    <xdr:to>
      <xdr:col>6</xdr:col>
      <xdr:colOff>38100</xdr:colOff>
      <xdr:row>79</xdr:row>
      <xdr:rowOff>71461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62588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98887</xdr:rowOff>
    </xdr:from>
    <xdr:to>
      <xdr:col>24</xdr:col>
      <xdr:colOff>63500</xdr:colOff>
      <xdr:row>94</xdr:row>
      <xdr:rowOff>129153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15187"/>
          <a:ext cx="8382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98887</xdr:rowOff>
    </xdr:from>
    <xdr:to>
      <xdr:col>19</xdr:col>
      <xdr:colOff>177800</xdr:colOff>
      <xdr:row>94</xdr:row>
      <xdr:rowOff>141567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15187"/>
          <a:ext cx="889000" cy="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141567</xdr:rowOff>
    </xdr:from>
    <xdr:to>
      <xdr:col>15</xdr:col>
      <xdr:colOff>50800</xdr:colOff>
      <xdr:row>94</xdr:row>
      <xdr:rowOff>156128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57867"/>
          <a:ext cx="889000" cy="1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156128</xdr:rowOff>
    </xdr:from>
    <xdr:to>
      <xdr:col>10</xdr:col>
      <xdr:colOff>114300</xdr:colOff>
      <xdr:row>96</xdr:row>
      <xdr:rowOff>40472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72428"/>
          <a:ext cx="889000" cy="2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78353</xdr:rowOff>
    </xdr:from>
    <xdr:to>
      <xdr:col>24</xdr:col>
      <xdr:colOff>114300</xdr:colOff>
      <xdr:row>95</xdr:row>
      <xdr:rowOff>8503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101230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48087</xdr:rowOff>
    </xdr:from>
    <xdr:to>
      <xdr:col>20</xdr:col>
      <xdr:colOff>38100</xdr:colOff>
      <xdr:row>94</xdr:row>
      <xdr:rowOff>149687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166214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3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90767</xdr:rowOff>
    </xdr:from>
    <xdr:to>
      <xdr:col>15</xdr:col>
      <xdr:colOff>101600</xdr:colOff>
      <xdr:row>95</xdr:row>
      <xdr:rowOff>20917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37444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9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105328</xdr:rowOff>
    </xdr:from>
    <xdr:to>
      <xdr:col>10</xdr:col>
      <xdr:colOff>165100</xdr:colOff>
      <xdr:row>95</xdr:row>
      <xdr:rowOff>35478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52005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161122</xdr:rowOff>
    </xdr:from>
    <xdr:to>
      <xdr:col>6</xdr:col>
      <xdr:colOff>38100</xdr:colOff>
      <xdr:row>96</xdr:row>
      <xdr:rowOff>91272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82399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4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103506</xdr:rowOff>
    </xdr:from>
    <xdr:to>
      <xdr:col>55</xdr:col>
      <xdr:colOff>0</xdr:colOff>
      <xdr:row>37</xdr:row>
      <xdr:rowOff>132656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47156"/>
          <a:ext cx="838200" cy="2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132656</xdr:rowOff>
    </xdr:from>
    <xdr:to>
      <xdr:col>50</xdr:col>
      <xdr:colOff>114300</xdr:colOff>
      <xdr:row>38</xdr:row>
      <xdr:rowOff>32804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76306"/>
          <a:ext cx="889000" cy="7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32804</xdr:rowOff>
    </xdr:from>
    <xdr:to>
      <xdr:col>45</xdr:col>
      <xdr:colOff>177800</xdr:colOff>
      <xdr:row>38</xdr:row>
      <xdr:rowOff>61164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47904"/>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116524</xdr:rowOff>
    </xdr:from>
    <xdr:to>
      <xdr:col>41</xdr:col>
      <xdr:colOff>50800</xdr:colOff>
      <xdr:row>38</xdr:row>
      <xdr:rowOff>61164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60174"/>
          <a:ext cx="889000" cy="11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142108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4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52706</xdr:rowOff>
    </xdr:from>
    <xdr:to>
      <xdr:col>55</xdr:col>
      <xdr:colOff>50800</xdr:colOff>
      <xdr:row>37</xdr:row>
      <xdr:rowOff>154306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75583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4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81856</xdr:rowOff>
    </xdr:from>
    <xdr:to>
      <xdr:col>50</xdr:col>
      <xdr:colOff>165100</xdr:colOff>
      <xdr:row>38</xdr:row>
      <xdr:rowOff>12005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255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28533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153455</xdr:rowOff>
    </xdr:from>
    <xdr:to>
      <xdr:col>46</xdr:col>
      <xdr:colOff>38100</xdr:colOff>
      <xdr:row>38</xdr:row>
      <xdr:rowOff>83604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971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74731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10364</xdr:rowOff>
    </xdr:from>
    <xdr:to>
      <xdr:col>41</xdr:col>
      <xdr:colOff>101600</xdr:colOff>
      <xdr:row>38</xdr:row>
      <xdr:rowOff>111964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103091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1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65724</xdr:rowOff>
    </xdr:from>
    <xdr:to>
      <xdr:col>36</xdr:col>
      <xdr:colOff>165100</xdr:colOff>
      <xdr:row>37</xdr:row>
      <xdr:rowOff>167325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93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158452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0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158999</xdr:rowOff>
    </xdr:from>
    <xdr:to>
      <xdr:col>55</xdr:col>
      <xdr:colOff>0</xdr:colOff>
      <xdr:row>58</xdr:row>
      <xdr:rowOff>164067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03099"/>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80762</xdr:rowOff>
    </xdr:from>
    <xdr:to>
      <xdr:col>50</xdr:col>
      <xdr:colOff>114300</xdr:colOff>
      <xdr:row>58</xdr:row>
      <xdr:rowOff>158999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24862"/>
          <a:ext cx="889000" cy="7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80762</xdr:rowOff>
    </xdr:from>
    <xdr:to>
      <xdr:col>45</xdr:col>
      <xdr:colOff>177800</xdr:colOff>
      <xdr:row>59</xdr:row>
      <xdr:rowOff>6528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24862"/>
          <a:ext cx="889000" cy="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157900</xdr:rowOff>
    </xdr:from>
    <xdr:to>
      <xdr:col>41</xdr:col>
      <xdr:colOff>50800</xdr:colOff>
      <xdr:row>59</xdr:row>
      <xdr:rowOff>6528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02000"/>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42496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113267</xdr:rowOff>
    </xdr:from>
    <xdr:to>
      <xdr:col>55</xdr:col>
      <xdr:colOff>50800</xdr:colOff>
      <xdr:row>59</xdr:row>
      <xdr:rowOff>43417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108199</xdr:rowOff>
    </xdr:from>
    <xdr:to>
      <xdr:col>50</xdr:col>
      <xdr:colOff>165100</xdr:colOff>
      <xdr:row>59</xdr:row>
      <xdr:rowOff>38349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54876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2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29962</xdr:rowOff>
    </xdr:from>
    <xdr:to>
      <xdr:col>46</xdr:col>
      <xdr:colOff>38100</xdr:colOff>
      <xdr:row>58</xdr:row>
      <xdr:rowOff>131562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148089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4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127178</xdr:rowOff>
    </xdr:from>
    <xdr:to>
      <xdr:col>41</xdr:col>
      <xdr:colOff>101600</xdr:colOff>
      <xdr:row>59</xdr:row>
      <xdr:rowOff>57328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48455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6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107100</xdr:rowOff>
    </xdr:from>
    <xdr:to>
      <xdr:col>36</xdr:col>
      <xdr:colOff>165100</xdr:colOff>
      <xdr:row>59</xdr:row>
      <xdr:rowOff>37250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53777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2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38350</xdr:rowOff>
    </xdr:from>
    <xdr:to>
      <xdr:col>55</xdr:col>
      <xdr:colOff>0</xdr:colOff>
      <xdr:row>78</xdr:row>
      <xdr:rowOff>70681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1450"/>
          <a:ext cx="8382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70681</xdr:rowOff>
    </xdr:from>
    <xdr:to>
      <xdr:col>50</xdr:col>
      <xdr:colOff>114300</xdr:colOff>
      <xdr:row>78</xdr:row>
      <xdr:rowOff>131085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43781"/>
          <a:ext cx="889000" cy="6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131085</xdr:rowOff>
    </xdr:from>
    <xdr:to>
      <xdr:col>45</xdr:col>
      <xdr:colOff>177800</xdr:colOff>
      <xdr:row>78</xdr:row>
      <xdr:rowOff>164833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04185"/>
          <a:ext cx="8890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164833</xdr:rowOff>
    </xdr:from>
    <xdr:to>
      <xdr:col>41</xdr:col>
      <xdr:colOff>50800</xdr:colOff>
      <xdr:row>79</xdr:row>
      <xdr:rowOff>23947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7933"/>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159000</xdr:rowOff>
    </xdr:from>
    <xdr:to>
      <xdr:col>55</xdr:col>
      <xdr:colOff>50800</xdr:colOff>
      <xdr:row>78</xdr:row>
      <xdr:rowOff>89150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6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10427</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1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19881</xdr:rowOff>
    </xdr:from>
    <xdr:to>
      <xdr:col>50</xdr:col>
      <xdr:colOff>165100</xdr:colOff>
      <xdr:row>78</xdr:row>
      <xdr:rowOff>121481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112608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48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80285</xdr:rowOff>
    </xdr:from>
    <xdr:to>
      <xdr:col>46</xdr:col>
      <xdr:colOff>38100</xdr:colOff>
      <xdr:row>79</xdr:row>
      <xdr:rowOff>10435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114033</xdr:rowOff>
    </xdr:from>
    <xdr:to>
      <xdr:col>41</xdr:col>
      <xdr:colOff>101600</xdr:colOff>
      <xdr:row>79</xdr:row>
      <xdr:rowOff>44183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35310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144597</xdr:rowOff>
    </xdr:from>
    <xdr:to>
      <xdr:col>36</xdr:col>
      <xdr:colOff>165100</xdr:colOff>
      <xdr:row>79</xdr:row>
      <xdr:rowOff>74747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65874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49237</xdr:rowOff>
    </xdr:from>
    <xdr:to>
      <xdr:col>55</xdr:col>
      <xdr:colOff>0</xdr:colOff>
      <xdr:row>98</xdr:row>
      <xdr:rowOff>64306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51337"/>
          <a:ext cx="8382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90545</xdr:rowOff>
    </xdr:from>
    <xdr:to>
      <xdr:col>50</xdr:col>
      <xdr:colOff>114300</xdr:colOff>
      <xdr:row>98</xdr:row>
      <xdr:rowOff>49237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1195"/>
          <a:ext cx="889000" cy="1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90545</xdr:rowOff>
    </xdr:from>
    <xdr:to>
      <xdr:col>45</xdr:col>
      <xdr:colOff>177800</xdr:colOff>
      <xdr:row>98</xdr:row>
      <xdr:rowOff>36269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1195"/>
          <a:ext cx="889000" cy="1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166711</xdr:rowOff>
    </xdr:from>
    <xdr:to>
      <xdr:col>41</xdr:col>
      <xdr:colOff>50800</xdr:colOff>
      <xdr:row>98</xdr:row>
      <xdr:rowOff>36269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97361"/>
          <a:ext cx="889000" cy="4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99373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13506</xdr:rowOff>
    </xdr:from>
    <xdr:to>
      <xdr:col>55</xdr:col>
      <xdr:colOff>50800</xdr:colOff>
      <xdr:row>98</xdr:row>
      <xdr:rowOff>115106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169887</xdr:rowOff>
    </xdr:from>
    <xdr:to>
      <xdr:col>50</xdr:col>
      <xdr:colOff>165100</xdr:colOff>
      <xdr:row>98</xdr:row>
      <xdr:rowOff>100037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116564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7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39745</xdr:rowOff>
    </xdr:from>
    <xdr:to>
      <xdr:col>46</xdr:col>
      <xdr:colOff>38100</xdr:colOff>
      <xdr:row>97</xdr:row>
      <xdr:rowOff>141345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157872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4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156919</xdr:rowOff>
    </xdr:from>
    <xdr:to>
      <xdr:col>41</xdr:col>
      <xdr:colOff>101600</xdr:colOff>
      <xdr:row>98</xdr:row>
      <xdr:rowOff>87069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103596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6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115911</xdr:rowOff>
    </xdr:from>
    <xdr:to>
      <xdr:col>36</xdr:col>
      <xdr:colOff>165100</xdr:colOff>
      <xdr:row>98</xdr:row>
      <xdr:rowOff>46061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62588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158544</xdr:rowOff>
    </xdr:from>
    <xdr:to>
      <xdr:col>85</xdr:col>
      <xdr:colOff>127000</xdr:colOff>
      <xdr:row>38</xdr:row>
      <xdr:rowOff>49597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02194"/>
          <a:ext cx="838200" cy="6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49597</xdr:rowOff>
    </xdr:from>
    <xdr:to>
      <xdr:col>81</xdr:col>
      <xdr:colOff>50800</xdr:colOff>
      <xdr:row>38</xdr:row>
      <xdr:rowOff>100293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64697"/>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90688</xdr:rowOff>
    </xdr:from>
    <xdr:to>
      <xdr:col>76</xdr:col>
      <xdr:colOff>114300</xdr:colOff>
      <xdr:row>38</xdr:row>
      <xdr:rowOff>100293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05788"/>
          <a:ext cx="889000" cy="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29564</xdr:rowOff>
    </xdr:from>
    <xdr:to>
      <xdr:col>71</xdr:col>
      <xdr:colOff>177800</xdr:colOff>
      <xdr:row>38</xdr:row>
      <xdr:rowOff>90688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44664"/>
          <a:ext cx="889000" cy="6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167968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107744</xdr:rowOff>
    </xdr:from>
    <xdr:to>
      <xdr:col>85</xdr:col>
      <xdr:colOff>177800</xdr:colOff>
      <xdr:row>38</xdr:row>
      <xdr:rowOff>37894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5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130621</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0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170247</xdr:rowOff>
    </xdr:from>
    <xdr:to>
      <xdr:col>81</xdr:col>
      <xdr:colOff>101600</xdr:colOff>
      <xdr:row>38</xdr:row>
      <xdr:rowOff>100397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116924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8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49493</xdr:rowOff>
    </xdr:from>
    <xdr:to>
      <xdr:col>76</xdr:col>
      <xdr:colOff>165100</xdr:colOff>
      <xdr:row>38</xdr:row>
      <xdr:rowOff>151093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167620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3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39888</xdr:rowOff>
    </xdr:from>
    <xdr:to>
      <xdr:col>72</xdr:col>
      <xdr:colOff>38100</xdr:colOff>
      <xdr:row>38</xdr:row>
      <xdr:rowOff>141488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158015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3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150214</xdr:rowOff>
    </xdr:from>
    <xdr:to>
      <xdr:col>67</xdr:col>
      <xdr:colOff>101600</xdr:colOff>
      <xdr:row>38</xdr:row>
      <xdr:rowOff>80364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96891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68294</xdr:rowOff>
    </xdr:from>
    <xdr:to>
      <xdr:col>85</xdr:col>
      <xdr:colOff>127000</xdr:colOff>
      <xdr:row>76</xdr:row>
      <xdr:rowOff>107176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98494"/>
          <a:ext cx="838200" cy="3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107176</xdr:rowOff>
    </xdr:from>
    <xdr:to>
      <xdr:col>81</xdr:col>
      <xdr:colOff>50800</xdr:colOff>
      <xdr:row>77</xdr:row>
      <xdr:rowOff>33899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37376"/>
          <a:ext cx="889000" cy="9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33899</xdr:rowOff>
    </xdr:from>
    <xdr:to>
      <xdr:col>76</xdr:col>
      <xdr:colOff>114300</xdr:colOff>
      <xdr:row>77</xdr:row>
      <xdr:rowOff>61987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35549"/>
          <a:ext cx="889000" cy="2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61987</xdr:rowOff>
    </xdr:from>
    <xdr:to>
      <xdr:col>71</xdr:col>
      <xdr:colOff>177800</xdr:colOff>
      <xdr:row>77</xdr:row>
      <xdr:rowOff>85075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363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17494</xdr:rowOff>
    </xdr:from>
    <xdr:to>
      <xdr:col>85</xdr:col>
      <xdr:colOff>177800</xdr:colOff>
      <xdr:row>76</xdr:row>
      <xdr:rowOff>119094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40370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9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56376</xdr:rowOff>
    </xdr:from>
    <xdr:to>
      <xdr:col>81</xdr:col>
      <xdr:colOff>101600</xdr:colOff>
      <xdr:row>76</xdr:row>
      <xdr:rowOff>157976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3053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6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154549</xdr:rowOff>
    </xdr:from>
    <xdr:to>
      <xdr:col>76</xdr:col>
      <xdr:colOff>165100</xdr:colOff>
      <xdr:row>77</xdr:row>
      <xdr:rowOff>84699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101225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5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11187</xdr:rowOff>
    </xdr:from>
    <xdr:to>
      <xdr:col>72</xdr:col>
      <xdr:colOff>38100</xdr:colOff>
      <xdr:row>77</xdr:row>
      <xdr:rowOff>112787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129314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8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34275</xdr:rowOff>
    </xdr:from>
    <xdr:to>
      <xdr:col>67</xdr:col>
      <xdr:colOff>101600</xdr:colOff>
      <xdr:row>77</xdr:row>
      <xdr:rowOff>135875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3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152402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1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37161</xdr:rowOff>
    </xdr:from>
    <xdr:to>
      <xdr:col>85</xdr:col>
      <xdr:colOff>127000</xdr:colOff>
      <xdr:row>98</xdr:row>
      <xdr:rowOff>108500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9261"/>
          <a:ext cx="838200" cy="7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157685</xdr:rowOff>
    </xdr:from>
    <xdr:to>
      <xdr:col>81</xdr:col>
      <xdr:colOff>50800</xdr:colOff>
      <xdr:row>98</xdr:row>
      <xdr:rowOff>37161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8335"/>
          <a:ext cx="889000" cy="5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110068</xdr:rowOff>
    </xdr:from>
    <xdr:to>
      <xdr:col>76</xdr:col>
      <xdr:colOff>114300</xdr:colOff>
      <xdr:row>97</xdr:row>
      <xdr:rowOff>157685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40718"/>
          <a:ext cx="8890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110068</xdr:rowOff>
    </xdr:from>
    <xdr:to>
      <xdr:col>71</xdr:col>
      <xdr:colOff>177800</xdr:colOff>
      <xdr:row>98</xdr:row>
      <xdr:rowOff>31454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40718"/>
          <a:ext cx="889000" cy="9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57700</xdr:rowOff>
    </xdr:from>
    <xdr:to>
      <xdr:col>85</xdr:col>
      <xdr:colOff>177800</xdr:colOff>
      <xdr:row>98</xdr:row>
      <xdr:rowOff>159300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144077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157811</xdr:rowOff>
    </xdr:from>
    <xdr:to>
      <xdr:col>81</xdr:col>
      <xdr:colOff>101600</xdr:colOff>
      <xdr:row>98</xdr:row>
      <xdr:rowOff>87961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104488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6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106885</xdr:rowOff>
    </xdr:from>
    <xdr:to>
      <xdr:col>76</xdr:col>
      <xdr:colOff>165100</xdr:colOff>
      <xdr:row>98</xdr:row>
      <xdr:rowOff>37035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53562</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1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59268</xdr:rowOff>
    </xdr:from>
    <xdr:to>
      <xdr:col>72</xdr:col>
      <xdr:colOff>38100</xdr:colOff>
      <xdr:row>97</xdr:row>
      <xdr:rowOff>160868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151995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78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152104</xdr:rowOff>
    </xdr:from>
    <xdr:to>
      <xdr:col>67</xdr:col>
      <xdr:colOff>101600</xdr:colOff>
      <xdr:row>98</xdr:row>
      <xdr:rowOff>82254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8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98781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5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154148</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326348"/>
          <a:ext cx="889000" cy="3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158868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7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103348</xdr:rowOff>
    </xdr:from>
    <xdr:to>
      <xdr:col>98</xdr:col>
      <xdr:colOff>38100</xdr:colOff>
      <xdr:row>37</xdr:row>
      <xdr:rowOff>33498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27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50025</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05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33275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4586</xdr:rowOff>
    </xdr:from>
    <xdr:to>
      <xdr:col>116</xdr:col>
      <xdr:colOff>63500</xdr:colOff>
      <xdr:row>76</xdr:row>
      <xdr:rowOff>114322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34786"/>
          <a:ext cx="838200" cy="10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144371</xdr:rowOff>
    </xdr:from>
    <xdr:to>
      <xdr:col>111</xdr:col>
      <xdr:colOff>177800</xdr:colOff>
      <xdr:row>76</xdr:row>
      <xdr:rowOff>4586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03121"/>
          <a:ext cx="889000" cy="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144371</xdr:rowOff>
    </xdr:from>
    <xdr:to>
      <xdr:col>107</xdr:col>
      <xdr:colOff>50800</xdr:colOff>
      <xdr:row>76</xdr:row>
      <xdr:rowOff>50530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03121"/>
          <a:ext cx="8890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50530</xdr:rowOff>
    </xdr:from>
    <xdr:to>
      <xdr:col>102</xdr:col>
      <xdr:colOff>114300</xdr:colOff>
      <xdr:row>76</xdr:row>
      <xdr:rowOff>54699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80730"/>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1021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63522</xdr:rowOff>
    </xdr:from>
    <xdr:to>
      <xdr:col>116</xdr:col>
      <xdr:colOff>114300</xdr:colOff>
      <xdr:row>76</xdr:row>
      <xdr:rowOff>165122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86399</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125236</xdr:rowOff>
    </xdr:from>
    <xdr:to>
      <xdr:col>112</xdr:col>
      <xdr:colOff>38100</xdr:colOff>
      <xdr:row>76</xdr:row>
      <xdr:rowOff>55386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71913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5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93571</xdr:rowOff>
    </xdr:from>
    <xdr:to>
      <xdr:col>107</xdr:col>
      <xdr:colOff>101600</xdr:colOff>
      <xdr:row>76</xdr:row>
      <xdr:rowOff>23721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40248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2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171180</xdr:rowOff>
    </xdr:from>
    <xdr:to>
      <xdr:col>102</xdr:col>
      <xdr:colOff>165100</xdr:colOff>
      <xdr:row>76</xdr:row>
      <xdr:rowOff>101330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2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117858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0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3899</xdr:rowOff>
    </xdr:from>
    <xdr:to>
      <xdr:col>98</xdr:col>
      <xdr:colOff>38100</xdr:colOff>
      <xdr:row>76</xdr:row>
      <xdr:rowOff>105499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122026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1,866,916</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391,339</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28,377</a:t>
          </a:r>
          <a:r>
            <a:rPr kumimoji="1" lang="ja-JP" altLang="ja-JP" sz="1100">
              <a:solidFill>
                <a:schemeClr val="dk1"/>
              </a:solidFill>
              <a:effectLst/>
              <a:latin typeface="+mn-lt"/>
              <a:ea typeface="+mn-ea"/>
              <a:cs typeface="+mn-cs"/>
            </a:rPr>
            <a:t>円増加しているが、主に一般職採用によるもの及び複式学級解消のための村費講師等パートタイム会計年度任用職員の採用増によるものである。類団平均より高い主な要因についても同様である。</a:t>
          </a:r>
          <a:endParaRPr lang="ja-JP" altLang="ja-JP" sz="1400">
            <a:effectLst/>
          </a:endParaRPr>
        </a:p>
        <a:p>
          <a:r>
            <a:rPr kumimoji="1" lang="ja-JP" altLang="ja-JP" sz="1100">
              <a:solidFill>
                <a:schemeClr val="dk1"/>
              </a:solidFill>
              <a:effectLst/>
              <a:latin typeface="+mn-lt"/>
              <a:ea typeface="+mn-ea"/>
              <a:cs typeface="+mn-cs"/>
            </a:rPr>
            <a:t>　補助費は住民一人当たり</a:t>
          </a:r>
          <a:r>
            <a:rPr kumimoji="1" lang="en-US" altLang="ja-JP" sz="1100">
              <a:solidFill>
                <a:schemeClr val="dk1"/>
              </a:solidFill>
              <a:effectLst/>
              <a:latin typeface="+mn-lt"/>
              <a:ea typeface="+mn-ea"/>
              <a:cs typeface="+mn-cs"/>
            </a:rPr>
            <a:t>310,749</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26,778</a:t>
          </a:r>
          <a:r>
            <a:rPr kumimoji="1" lang="ja-JP" altLang="ja-JP" sz="1100">
              <a:solidFill>
                <a:schemeClr val="dk1"/>
              </a:solidFill>
              <a:effectLst/>
              <a:latin typeface="+mn-lt"/>
              <a:ea typeface="+mn-ea"/>
              <a:cs typeface="+mn-cs"/>
            </a:rPr>
            <a:t>円増加しているが、主に</a:t>
          </a:r>
          <a:r>
            <a:rPr kumimoji="1" lang="ja-JP" altLang="en-US" sz="1100">
              <a:solidFill>
                <a:schemeClr val="dk1"/>
              </a:solidFill>
              <a:effectLst/>
              <a:latin typeface="+mn-lt"/>
              <a:ea typeface="+mn-ea"/>
              <a:cs typeface="+mn-cs"/>
            </a:rPr>
            <a:t>簡易水道事業の法的化にともなう繰出金から補助費への移行によるものである。</a:t>
          </a:r>
          <a:r>
            <a:rPr kumimoji="1" lang="ja-JP" altLang="ja-JP" sz="1100">
              <a:solidFill>
                <a:schemeClr val="dk1"/>
              </a:solidFill>
              <a:effectLst/>
              <a:latin typeface="+mn-lt"/>
              <a:ea typeface="+mn-ea"/>
              <a:cs typeface="+mn-cs"/>
            </a:rPr>
            <a:t>類団平均より高い主な要因</a:t>
          </a:r>
          <a:r>
            <a:rPr kumimoji="1" lang="ja-JP" altLang="en-US" sz="1100">
              <a:solidFill>
                <a:schemeClr val="dk1"/>
              </a:solidFill>
              <a:effectLst/>
              <a:latin typeface="+mn-lt"/>
              <a:ea typeface="+mn-ea"/>
              <a:cs typeface="+mn-cs"/>
            </a:rPr>
            <a:t>は東宇陀環境衛生組合の施設改修費負担金の増額</a:t>
          </a:r>
          <a:r>
            <a:rPr kumimoji="1" lang="ja-JP" altLang="ja-JP" sz="1100">
              <a:solidFill>
                <a:schemeClr val="dk1"/>
              </a:solidFill>
              <a:effectLst/>
              <a:latin typeface="+mn-lt"/>
              <a:ea typeface="+mn-ea"/>
              <a:cs typeface="+mn-cs"/>
            </a:rPr>
            <a:t>である。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普通建設費（新規）は住民一人当たり</a:t>
          </a:r>
          <a:r>
            <a:rPr kumimoji="1" lang="en-US" altLang="ja-JP" sz="1100">
              <a:solidFill>
                <a:schemeClr val="dk1"/>
              </a:solidFill>
              <a:effectLst/>
              <a:latin typeface="+mn-lt"/>
              <a:ea typeface="+mn-ea"/>
              <a:cs typeface="+mn-cs"/>
            </a:rPr>
            <a:t>139,804</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22,502</a:t>
          </a:r>
          <a:r>
            <a:rPr kumimoji="1" lang="ja-JP" altLang="ja-JP" sz="1100">
              <a:solidFill>
                <a:schemeClr val="dk1"/>
              </a:solidFill>
              <a:effectLst/>
              <a:latin typeface="+mn-lt"/>
              <a:ea typeface="+mn-ea"/>
              <a:cs typeface="+mn-cs"/>
            </a:rPr>
            <a:t>円増加しているが、主に</a:t>
          </a:r>
          <a:r>
            <a:rPr kumimoji="1" lang="ja-JP" altLang="en-US" sz="1100">
              <a:solidFill>
                <a:schemeClr val="dk1"/>
              </a:solidFill>
              <a:effectLst/>
              <a:latin typeface="+mn-lt"/>
              <a:ea typeface="+mn-ea"/>
              <a:cs typeface="+mn-cs"/>
            </a:rPr>
            <a:t>森林公園整備事業の</a:t>
          </a:r>
          <a:r>
            <a:rPr kumimoji="1" lang="ja-JP" altLang="ja-JP" sz="1100">
              <a:solidFill>
                <a:schemeClr val="dk1"/>
              </a:solidFill>
              <a:effectLst/>
              <a:latin typeface="+mn-lt"/>
              <a:ea typeface="+mn-ea"/>
              <a:cs typeface="+mn-cs"/>
            </a:rPr>
            <a:t>実施にによるものである。類団平均より低い主な要因については、新規で行う公共事業の費用がが減少しているからである。</a:t>
          </a:r>
          <a:endParaRPr lang="ja-JP" altLang="ja-JP" sz="1400">
            <a:effectLst/>
          </a:endParaRPr>
        </a:p>
        <a:p>
          <a:r>
            <a:rPr kumimoji="1" lang="ja-JP" altLang="ja-JP" sz="1100">
              <a:solidFill>
                <a:schemeClr val="dk1"/>
              </a:solidFill>
              <a:effectLst/>
              <a:latin typeface="+mn-lt"/>
              <a:ea typeface="+mn-ea"/>
              <a:cs typeface="+mn-cs"/>
            </a:rPr>
            <a:t>　普通建設費（更新）は住民一人当たり</a:t>
          </a:r>
          <a:r>
            <a:rPr kumimoji="1" lang="en-US" altLang="ja-JP" sz="1100">
              <a:solidFill>
                <a:schemeClr val="dk1"/>
              </a:solidFill>
              <a:effectLst/>
              <a:latin typeface="+mn-lt"/>
              <a:ea typeface="+mn-ea"/>
              <a:cs typeface="+mn-cs"/>
            </a:rPr>
            <a:t>164,904</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32,958</a:t>
          </a:r>
          <a:r>
            <a:rPr kumimoji="1" lang="ja-JP" altLang="ja-JP" sz="1100">
              <a:solidFill>
                <a:schemeClr val="dk1"/>
              </a:solidFill>
              <a:effectLst/>
              <a:latin typeface="+mn-lt"/>
              <a:ea typeface="+mn-ea"/>
              <a:cs typeface="+mn-cs"/>
            </a:rPr>
            <a:t>円減少しているが、これは、前年度の</a:t>
          </a:r>
          <a:r>
            <a:rPr kumimoji="1" lang="ja-JP" altLang="en-US" sz="1100">
              <a:solidFill>
                <a:schemeClr val="dk1"/>
              </a:solidFill>
              <a:effectLst/>
              <a:latin typeface="+mn-lt"/>
              <a:ea typeface="+mn-ea"/>
              <a:cs typeface="+mn-cs"/>
            </a:rPr>
            <a:t>村道亀山線舗装補修工事終了によるものである</a:t>
          </a:r>
          <a:r>
            <a:rPr kumimoji="1" lang="ja-JP" altLang="ja-JP" sz="1100">
              <a:solidFill>
                <a:schemeClr val="dk1"/>
              </a:solidFill>
              <a:effectLst/>
              <a:latin typeface="+mn-lt"/>
              <a:ea typeface="+mn-ea"/>
              <a:cs typeface="+mn-cs"/>
            </a:rPr>
            <a:t>。類団平均より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主な要因について</a:t>
          </a:r>
          <a:r>
            <a:rPr kumimoji="1" lang="ja-JP" altLang="en-US" sz="1100">
              <a:solidFill>
                <a:schemeClr val="dk1"/>
              </a:solidFill>
              <a:effectLst/>
              <a:latin typeface="+mn-lt"/>
              <a:ea typeface="+mn-ea"/>
              <a:cs typeface="+mn-cs"/>
            </a:rPr>
            <a:t>も同様である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34,120</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78,018</a:t>
          </a:r>
          <a:r>
            <a:rPr kumimoji="1" lang="ja-JP" altLang="ja-JP" sz="1100">
              <a:solidFill>
                <a:schemeClr val="dk1"/>
              </a:solidFill>
              <a:effectLst/>
              <a:latin typeface="+mn-lt"/>
              <a:ea typeface="+mn-ea"/>
              <a:cs typeface="+mn-cs"/>
            </a:rPr>
            <a:t>円減少しているが、</a:t>
          </a:r>
          <a:r>
            <a:rPr kumimoji="1" lang="ja-JP" altLang="en-US" sz="1100">
              <a:solidFill>
                <a:schemeClr val="dk1"/>
              </a:solidFill>
              <a:effectLst/>
              <a:latin typeface="+mn-lt"/>
              <a:ea typeface="+mn-ea"/>
              <a:cs typeface="+mn-cs"/>
            </a:rPr>
            <a:t>決算余剰金の減少によるもので</a:t>
          </a:r>
          <a:r>
            <a:rPr kumimoji="1" lang="ja-JP" altLang="ja-JP" sz="1100">
              <a:solidFill>
                <a:schemeClr val="dk1"/>
              </a:solidFill>
              <a:effectLst/>
              <a:latin typeface="+mn-lt"/>
              <a:ea typeface="+mn-ea"/>
              <a:cs typeface="+mn-cs"/>
            </a:rPr>
            <a:t>、類団平均より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主な要因について</a:t>
          </a:r>
          <a:r>
            <a:rPr kumimoji="1" lang="ja-JP" altLang="en-US" sz="1100">
              <a:solidFill>
                <a:schemeClr val="dk1"/>
              </a:solidFill>
              <a:effectLst/>
              <a:latin typeface="+mn-lt"/>
              <a:ea typeface="+mn-ea"/>
              <a:cs typeface="+mn-cs"/>
            </a:rPr>
            <a:t>も同様である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1,270
1,253
47.76
2,487,154
2,370,984
83,542
1,426,745
2,969,679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121726</xdr:rowOff>
    </xdr:from>
    <xdr:to>
      <xdr:col>24</xdr:col>
      <xdr:colOff>63500</xdr:colOff>
      <xdr:row>37</xdr:row>
      <xdr:rowOff>103224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93926"/>
          <a:ext cx="838200" cy="15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103224</xdr:rowOff>
    </xdr:from>
    <xdr:to>
      <xdr:col>19</xdr:col>
      <xdr:colOff>177800</xdr:colOff>
      <xdr:row>37</xdr:row>
      <xdr:rowOff>122841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46874"/>
          <a:ext cx="889000" cy="1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99038</xdr:rowOff>
    </xdr:from>
    <xdr:to>
      <xdr:col>15</xdr:col>
      <xdr:colOff>50800</xdr:colOff>
      <xdr:row>37</xdr:row>
      <xdr:rowOff>122841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442688"/>
          <a:ext cx="889000" cy="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99038</xdr:rowOff>
    </xdr:from>
    <xdr:to>
      <xdr:col>10</xdr:col>
      <xdr:colOff>114300</xdr:colOff>
      <xdr:row>37</xdr:row>
      <xdr:rowOff>99838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4268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70926</xdr:rowOff>
    </xdr:from>
    <xdr:to>
      <xdr:col>24</xdr:col>
      <xdr:colOff>114300</xdr:colOff>
      <xdr:row>37</xdr:row>
      <xdr:rowOff>1076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93803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9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52424</xdr:rowOff>
    </xdr:from>
    <xdr:to>
      <xdr:col>20</xdr:col>
      <xdr:colOff>38100</xdr:colOff>
      <xdr:row>37</xdr:row>
      <xdr:rowOff>154024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9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170551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72041</xdr:rowOff>
    </xdr:from>
    <xdr:to>
      <xdr:col>15</xdr:col>
      <xdr:colOff>101600</xdr:colOff>
      <xdr:row>38</xdr:row>
      <xdr:rowOff>2191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18718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48238</xdr:rowOff>
    </xdr:from>
    <xdr:to>
      <xdr:col>10</xdr:col>
      <xdr:colOff>165100</xdr:colOff>
      <xdr:row>37</xdr:row>
      <xdr:rowOff>149838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166365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49038</xdr:rowOff>
    </xdr:from>
    <xdr:to>
      <xdr:col>6</xdr:col>
      <xdr:colOff>38100</xdr:colOff>
      <xdr:row>37</xdr:row>
      <xdr:rowOff>150638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167165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6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103815</xdr:rowOff>
    </xdr:from>
    <xdr:to>
      <xdr:col>24</xdr:col>
      <xdr:colOff>63500</xdr:colOff>
      <xdr:row>57</xdr:row>
      <xdr:rowOff>119525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76465"/>
          <a:ext cx="838200" cy="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71785</xdr:rowOff>
    </xdr:from>
    <xdr:to>
      <xdr:col>19</xdr:col>
      <xdr:colOff>177800</xdr:colOff>
      <xdr:row>57</xdr:row>
      <xdr:rowOff>103815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44435"/>
          <a:ext cx="889000" cy="3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48163</xdr:rowOff>
    </xdr:from>
    <xdr:to>
      <xdr:col>15</xdr:col>
      <xdr:colOff>50800</xdr:colOff>
      <xdr:row>57</xdr:row>
      <xdr:rowOff>71785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2081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48163</xdr:rowOff>
    </xdr:from>
    <xdr:to>
      <xdr:col>10</xdr:col>
      <xdr:colOff>114300</xdr:colOff>
      <xdr:row>57</xdr:row>
      <xdr:rowOff>111265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20813"/>
          <a:ext cx="889000" cy="6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68725</xdr:rowOff>
    </xdr:from>
    <xdr:to>
      <xdr:col>24</xdr:col>
      <xdr:colOff>114300</xdr:colOff>
      <xdr:row>57</xdr:row>
      <xdr:rowOff>170325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47152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53015</xdr:rowOff>
    </xdr:from>
    <xdr:to>
      <xdr:col>20</xdr:col>
      <xdr:colOff>38100</xdr:colOff>
      <xdr:row>57</xdr:row>
      <xdr:rowOff>154615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171142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0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20985</xdr:rowOff>
    </xdr:from>
    <xdr:to>
      <xdr:col>15</xdr:col>
      <xdr:colOff>101600</xdr:colOff>
      <xdr:row>57</xdr:row>
      <xdr:rowOff>122585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139112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6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168813</xdr:rowOff>
    </xdr:from>
    <xdr:to>
      <xdr:col>10</xdr:col>
      <xdr:colOff>165100</xdr:colOff>
      <xdr:row>57</xdr:row>
      <xdr:rowOff>98963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115490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4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60465</xdr:rowOff>
    </xdr:from>
    <xdr:to>
      <xdr:col>6</xdr:col>
      <xdr:colOff>38100</xdr:colOff>
      <xdr:row>57</xdr:row>
      <xdr:rowOff>162065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7142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0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47504</xdr:rowOff>
    </xdr:from>
    <xdr:to>
      <xdr:col>24</xdr:col>
      <xdr:colOff>63500</xdr:colOff>
      <xdr:row>77</xdr:row>
      <xdr:rowOff>100247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49154"/>
          <a:ext cx="838200" cy="5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100247</xdr:rowOff>
    </xdr:from>
    <xdr:to>
      <xdr:col>19</xdr:col>
      <xdr:colOff>177800</xdr:colOff>
      <xdr:row>77</xdr:row>
      <xdr:rowOff>138004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01897"/>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138004</xdr:rowOff>
    </xdr:from>
    <xdr:to>
      <xdr:col>15</xdr:col>
      <xdr:colOff>50800</xdr:colOff>
      <xdr:row>77</xdr:row>
      <xdr:rowOff>168782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39654"/>
          <a:ext cx="889000" cy="3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117715</xdr:rowOff>
    </xdr:from>
    <xdr:to>
      <xdr:col>10</xdr:col>
      <xdr:colOff>114300</xdr:colOff>
      <xdr:row>77</xdr:row>
      <xdr:rowOff>168782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47915"/>
          <a:ext cx="889000" cy="2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100540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168154</xdr:rowOff>
    </xdr:from>
    <xdr:to>
      <xdr:col>24</xdr:col>
      <xdr:colOff>114300</xdr:colOff>
      <xdr:row>77</xdr:row>
      <xdr:rowOff>98304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19581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4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49447</xdr:rowOff>
    </xdr:from>
    <xdr:to>
      <xdr:col>20</xdr:col>
      <xdr:colOff>38100</xdr:colOff>
      <xdr:row>77</xdr:row>
      <xdr:rowOff>151047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167574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2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87204</xdr:rowOff>
    </xdr:from>
    <xdr:to>
      <xdr:col>15</xdr:col>
      <xdr:colOff>101600</xdr:colOff>
      <xdr:row>78</xdr:row>
      <xdr:rowOff>17354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33881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6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117982</xdr:rowOff>
    </xdr:from>
    <xdr:to>
      <xdr:col>10</xdr:col>
      <xdr:colOff>165100</xdr:colOff>
      <xdr:row>78</xdr:row>
      <xdr:rowOff>48132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64659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9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66915</xdr:rowOff>
    </xdr:from>
    <xdr:to>
      <xdr:col>6</xdr:col>
      <xdr:colOff>38100</xdr:colOff>
      <xdr:row>76</xdr:row>
      <xdr:rowOff>168515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7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92441</xdr:rowOff>
    </xdr:from>
    <xdr:to>
      <xdr:col>24</xdr:col>
      <xdr:colOff>63500</xdr:colOff>
      <xdr:row>97</xdr:row>
      <xdr:rowOff>136423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23091"/>
          <a:ext cx="8382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92441</xdr:rowOff>
    </xdr:from>
    <xdr:to>
      <xdr:col>19</xdr:col>
      <xdr:colOff>177800</xdr:colOff>
      <xdr:row>97</xdr:row>
      <xdr:rowOff>113374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23091"/>
          <a:ext cx="889000" cy="2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113374</xdr:rowOff>
    </xdr:from>
    <xdr:to>
      <xdr:col>15</xdr:col>
      <xdr:colOff>50800</xdr:colOff>
      <xdr:row>97</xdr:row>
      <xdr:rowOff>144656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4024"/>
          <a:ext cx="889000" cy="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144656</xdr:rowOff>
    </xdr:from>
    <xdr:to>
      <xdr:col>10</xdr:col>
      <xdr:colOff>114300</xdr:colOff>
      <xdr:row>98</xdr:row>
      <xdr:rowOff>32207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75306"/>
          <a:ext cx="8890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85623</xdr:rowOff>
    </xdr:from>
    <xdr:to>
      <xdr:col>24</xdr:col>
      <xdr:colOff>114300</xdr:colOff>
      <xdr:row>98</xdr:row>
      <xdr:rowOff>15773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64050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41641</xdr:rowOff>
    </xdr:from>
    <xdr:to>
      <xdr:col>20</xdr:col>
      <xdr:colOff>38100</xdr:colOff>
      <xdr:row>97</xdr:row>
      <xdr:rowOff>143241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134368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6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62574</xdr:rowOff>
    </xdr:from>
    <xdr:to>
      <xdr:col>15</xdr:col>
      <xdr:colOff>101600</xdr:colOff>
      <xdr:row>97</xdr:row>
      <xdr:rowOff>164174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155301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78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93856</xdr:rowOff>
    </xdr:from>
    <xdr:to>
      <xdr:col>10</xdr:col>
      <xdr:colOff>165100</xdr:colOff>
      <xdr:row>98</xdr:row>
      <xdr:rowOff>24006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15133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1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152857</xdr:rowOff>
    </xdr:from>
    <xdr:to>
      <xdr:col>6</xdr:col>
      <xdr:colOff>38100</xdr:colOff>
      <xdr:row>98</xdr:row>
      <xdr:rowOff>83007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74134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97851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7398</xdr:rowOff>
    </xdr:from>
    <xdr:to>
      <xdr:col>55</xdr:col>
      <xdr:colOff>0</xdr:colOff>
      <xdr:row>57</xdr:row>
      <xdr:rowOff>121477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80048"/>
          <a:ext cx="838200" cy="11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7398</xdr:rowOff>
    </xdr:from>
    <xdr:to>
      <xdr:col>50</xdr:col>
      <xdr:colOff>114300</xdr:colOff>
      <xdr:row>57</xdr:row>
      <xdr:rowOff>159203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80048"/>
          <a:ext cx="889000" cy="15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159203</xdr:rowOff>
    </xdr:from>
    <xdr:to>
      <xdr:col>45</xdr:col>
      <xdr:colOff>177800</xdr:colOff>
      <xdr:row>58</xdr:row>
      <xdr:rowOff>12976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31853"/>
          <a:ext cx="8890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12976</xdr:rowOff>
    </xdr:from>
    <xdr:to>
      <xdr:col>41</xdr:col>
      <xdr:colOff>50800</xdr:colOff>
      <xdr:row>58</xdr:row>
      <xdr:rowOff>41256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57076"/>
          <a:ext cx="8890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149896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70677</xdr:rowOff>
    </xdr:from>
    <xdr:to>
      <xdr:col>55</xdr:col>
      <xdr:colOff>50800</xdr:colOff>
      <xdr:row>58</xdr:row>
      <xdr:rowOff>827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93554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9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128048</xdr:rowOff>
    </xdr:from>
    <xdr:to>
      <xdr:col>50</xdr:col>
      <xdr:colOff>165100</xdr:colOff>
      <xdr:row>57</xdr:row>
      <xdr:rowOff>58198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74725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0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108403</xdr:rowOff>
    </xdr:from>
    <xdr:to>
      <xdr:col>46</xdr:col>
      <xdr:colOff>38100</xdr:colOff>
      <xdr:row>58</xdr:row>
      <xdr:rowOff>38553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55080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5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133626</xdr:rowOff>
    </xdr:from>
    <xdr:to>
      <xdr:col>41</xdr:col>
      <xdr:colOff>101600</xdr:colOff>
      <xdr:row>58</xdr:row>
      <xdr:rowOff>63776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0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54903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9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161906</xdr:rowOff>
    </xdr:from>
    <xdr:to>
      <xdr:col>36</xdr:col>
      <xdr:colOff>165100</xdr:colOff>
      <xdr:row>58</xdr:row>
      <xdr:rowOff>92056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83183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86185</xdr:rowOff>
    </xdr:from>
    <xdr:to>
      <xdr:col>55</xdr:col>
      <xdr:colOff>0</xdr:colOff>
      <xdr:row>78</xdr:row>
      <xdr:rowOff>161829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59285"/>
          <a:ext cx="838200" cy="7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24085</xdr:rowOff>
    </xdr:from>
    <xdr:to>
      <xdr:col>50</xdr:col>
      <xdr:colOff>114300</xdr:colOff>
      <xdr:row>78</xdr:row>
      <xdr:rowOff>161829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97185"/>
          <a:ext cx="889000" cy="1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24085</xdr:rowOff>
    </xdr:from>
    <xdr:to>
      <xdr:col>45</xdr:col>
      <xdr:colOff>177800</xdr:colOff>
      <xdr:row>78</xdr:row>
      <xdr:rowOff>84441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7185"/>
          <a:ext cx="889000" cy="6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15210</xdr:rowOff>
    </xdr:from>
    <xdr:to>
      <xdr:col>41</xdr:col>
      <xdr:colOff>50800</xdr:colOff>
      <xdr:row>78</xdr:row>
      <xdr:rowOff>84441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88310"/>
          <a:ext cx="889000" cy="6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67511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35385</xdr:rowOff>
    </xdr:from>
    <xdr:to>
      <xdr:col>55</xdr:col>
      <xdr:colOff>50800</xdr:colOff>
      <xdr:row>78</xdr:row>
      <xdr:rowOff>136985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58262</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111029</xdr:rowOff>
    </xdr:from>
    <xdr:to>
      <xdr:col>50</xdr:col>
      <xdr:colOff>165100</xdr:colOff>
      <xdr:row>79</xdr:row>
      <xdr:rowOff>41179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57706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144735</xdr:rowOff>
    </xdr:from>
    <xdr:to>
      <xdr:col>46</xdr:col>
      <xdr:colOff>38100</xdr:colOff>
      <xdr:row>78</xdr:row>
      <xdr:rowOff>74885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91412</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33641</xdr:rowOff>
    </xdr:from>
    <xdr:to>
      <xdr:col>41</xdr:col>
      <xdr:colOff>101600</xdr:colOff>
      <xdr:row>78</xdr:row>
      <xdr:rowOff>135241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151768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8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135860</xdr:rowOff>
    </xdr:from>
    <xdr:to>
      <xdr:col>36</xdr:col>
      <xdr:colOff>165100</xdr:colOff>
      <xdr:row>78</xdr:row>
      <xdr:rowOff>66010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82537</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1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37157</xdr:rowOff>
    </xdr:from>
    <xdr:to>
      <xdr:col>55</xdr:col>
      <xdr:colOff>0</xdr:colOff>
      <xdr:row>98</xdr:row>
      <xdr:rowOff>75096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39257"/>
          <a:ext cx="838200" cy="3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37157</xdr:rowOff>
    </xdr:from>
    <xdr:to>
      <xdr:col>50</xdr:col>
      <xdr:colOff>114300</xdr:colOff>
      <xdr:row>98</xdr:row>
      <xdr:rowOff>54141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9257"/>
          <a:ext cx="889000" cy="1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54141</xdr:rowOff>
    </xdr:from>
    <xdr:to>
      <xdr:col>45</xdr:col>
      <xdr:colOff>177800</xdr:colOff>
      <xdr:row>98</xdr:row>
      <xdr:rowOff>80947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56241"/>
          <a:ext cx="889000" cy="2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79620</xdr:rowOff>
    </xdr:from>
    <xdr:to>
      <xdr:col>41</xdr:col>
      <xdr:colOff>50800</xdr:colOff>
      <xdr:row>98</xdr:row>
      <xdr:rowOff>80947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81720"/>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136217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24296</xdr:rowOff>
    </xdr:from>
    <xdr:to>
      <xdr:col>55</xdr:col>
      <xdr:colOff>50800</xdr:colOff>
      <xdr:row>98</xdr:row>
      <xdr:rowOff>125896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157807</xdr:rowOff>
    </xdr:from>
    <xdr:to>
      <xdr:col>50</xdr:col>
      <xdr:colOff>165100</xdr:colOff>
      <xdr:row>98</xdr:row>
      <xdr:rowOff>87957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104484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3341</xdr:rowOff>
    </xdr:from>
    <xdr:to>
      <xdr:col>46</xdr:col>
      <xdr:colOff>38100</xdr:colOff>
      <xdr:row>98</xdr:row>
      <xdr:rowOff>104941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121468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8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30147</xdr:rowOff>
    </xdr:from>
    <xdr:to>
      <xdr:col>41</xdr:col>
      <xdr:colOff>101600</xdr:colOff>
      <xdr:row>98</xdr:row>
      <xdr:rowOff>131747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122874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28820</xdr:rowOff>
    </xdr:from>
    <xdr:to>
      <xdr:col>36</xdr:col>
      <xdr:colOff>165100</xdr:colOff>
      <xdr:row>98</xdr:row>
      <xdr:rowOff>130420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121547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2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69375</xdr:rowOff>
    </xdr:from>
    <xdr:to>
      <xdr:col>85</xdr:col>
      <xdr:colOff>127000</xdr:colOff>
      <xdr:row>37</xdr:row>
      <xdr:rowOff>87667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13025"/>
          <a:ext cx="838200" cy="1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135589</xdr:rowOff>
    </xdr:from>
    <xdr:to>
      <xdr:col>81</xdr:col>
      <xdr:colOff>50800</xdr:colOff>
      <xdr:row>37</xdr:row>
      <xdr:rowOff>87667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07789"/>
          <a:ext cx="889000" cy="12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135589</xdr:rowOff>
    </xdr:from>
    <xdr:to>
      <xdr:col>76</xdr:col>
      <xdr:colOff>114300</xdr:colOff>
      <xdr:row>37</xdr:row>
      <xdr:rowOff>87114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07789"/>
          <a:ext cx="889000" cy="1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13265</xdr:rowOff>
    </xdr:from>
    <xdr:to>
      <xdr:col>71</xdr:col>
      <xdr:colOff>177800</xdr:colOff>
      <xdr:row>37</xdr:row>
      <xdr:rowOff>87114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56915"/>
          <a:ext cx="889000" cy="7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18575</xdr:rowOff>
    </xdr:from>
    <xdr:to>
      <xdr:col>85</xdr:col>
      <xdr:colOff>177800</xdr:colOff>
      <xdr:row>37</xdr:row>
      <xdr:rowOff>120175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41452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36867</xdr:rowOff>
    </xdr:from>
    <xdr:to>
      <xdr:col>81</xdr:col>
      <xdr:colOff>101600</xdr:colOff>
      <xdr:row>37</xdr:row>
      <xdr:rowOff>138467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154994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5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84789</xdr:rowOff>
    </xdr:from>
    <xdr:to>
      <xdr:col>76</xdr:col>
      <xdr:colOff>165100</xdr:colOff>
      <xdr:row>37</xdr:row>
      <xdr:rowOff>14939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5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31466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603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36314</xdr:rowOff>
    </xdr:from>
    <xdr:to>
      <xdr:col>72</xdr:col>
      <xdr:colOff>38100</xdr:colOff>
      <xdr:row>37</xdr:row>
      <xdr:rowOff>137914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154441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5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133915</xdr:rowOff>
    </xdr:from>
    <xdr:to>
      <xdr:col>67</xdr:col>
      <xdr:colOff>101600</xdr:colOff>
      <xdr:row>37</xdr:row>
      <xdr:rowOff>64065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80592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1675</xdr:rowOff>
    </xdr:from>
    <xdr:to>
      <xdr:col>85</xdr:col>
      <xdr:colOff>127000</xdr:colOff>
      <xdr:row>58</xdr:row>
      <xdr:rowOff>45235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45775"/>
          <a:ext cx="838200" cy="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56530</xdr:rowOff>
    </xdr:from>
    <xdr:to>
      <xdr:col>81</xdr:col>
      <xdr:colOff>50800</xdr:colOff>
      <xdr:row>58</xdr:row>
      <xdr:rowOff>45235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57730"/>
          <a:ext cx="889000" cy="33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56530</xdr:rowOff>
    </xdr:from>
    <xdr:to>
      <xdr:col>76</xdr:col>
      <xdr:colOff>114300</xdr:colOff>
      <xdr:row>58</xdr:row>
      <xdr:rowOff>37603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57730"/>
          <a:ext cx="889000" cy="3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28328</xdr:rowOff>
    </xdr:from>
    <xdr:to>
      <xdr:col>71</xdr:col>
      <xdr:colOff>177800</xdr:colOff>
      <xdr:row>58</xdr:row>
      <xdr:rowOff>37603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72428"/>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16335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122325</xdr:rowOff>
    </xdr:from>
    <xdr:to>
      <xdr:col>85</xdr:col>
      <xdr:colOff>177800</xdr:colOff>
      <xdr:row>58</xdr:row>
      <xdr:rowOff>52475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37252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165885</xdr:rowOff>
    </xdr:from>
    <xdr:to>
      <xdr:col>81</xdr:col>
      <xdr:colOff>101600</xdr:colOff>
      <xdr:row>58</xdr:row>
      <xdr:rowOff>96035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3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87162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5730</xdr:rowOff>
    </xdr:from>
    <xdr:to>
      <xdr:col>76</xdr:col>
      <xdr:colOff>165100</xdr:colOff>
      <xdr:row>56</xdr:row>
      <xdr:rowOff>107330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123857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38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158253</xdr:rowOff>
    </xdr:from>
    <xdr:to>
      <xdr:col>72</xdr:col>
      <xdr:colOff>38100</xdr:colOff>
      <xdr:row>58</xdr:row>
      <xdr:rowOff>88403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3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79530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2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148978</xdr:rowOff>
    </xdr:from>
    <xdr:to>
      <xdr:col>67</xdr:col>
      <xdr:colOff>101600</xdr:colOff>
      <xdr:row>58</xdr:row>
      <xdr:rowOff>79128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70255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1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158544</xdr:rowOff>
    </xdr:from>
    <xdr:to>
      <xdr:col>85</xdr:col>
      <xdr:colOff>127000</xdr:colOff>
      <xdr:row>78</xdr:row>
      <xdr:rowOff>49597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360194"/>
          <a:ext cx="838200" cy="6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49597</xdr:rowOff>
    </xdr:from>
    <xdr:to>
      <xdr:col>81</xdr:col>
      <xdr:colOff>50800</xdr:colOff>
      <xdr:row>78</xdr:row>
      <xdr:rowOff>100293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22697"/>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90687</xdr:rowOff>
    </xdr:from>
    <xdr:to>
      <xdr:col>76</xdr:col>
      <xdr:colOff>114300</xdr:colOff>
      <xdr:row>78</xdr:row>
      <xdr:rowOff>100293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63787"/>
          <a:ext cx="889000" cy="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29564</xdr:rowOff>
    </xdr:from>
    <xdr:to>
      <xdr:col>71</xdr:col>
      <xdr:colOff>177800</xdr:colOff>
      <xdr:row>78</xdr:row>
      <xdr:rowOff>90687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02664"/>
          <a:ext cx="889000" cy="6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167964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107744</xdr:rowOff>
    </xdr:from>
    <xdr:to>
      <xdr:col>85</xdr:col>
      <xdr:colOff>177800</xdr:colOff>
      <xdr:row>78</xdr:row>
      <xdr:rowOff>37894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130621</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170247</xdr:rowOff>
    </xdr:from>
    <xdr:to>
      <xdr:col>81</xdr:col>
      <xdr:colOff>101600</xdr:colOff>
      <xdr:row>78</xdr:row>
      <xdr:rowOff>100397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7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116924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4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49493</xdr:rowOff>
    </xdr:from>
    <xdr:to>
      <xdr:col>76</xdr:col>
      <xdr:colOff>165100</xdr:colOff>
      <xdr:row>78</xdr:row>
      <xdr:rowOff>151093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167620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1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39887</xdr:rowOff>
    </xdr:from>
    <xdr:to>
      <xdr:col>72</xdr:col>
      <xdr:colOff>38100</xdr:colOff>
      <xdr:row>78</xdr:row>
      <xdr:rowOff>141487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158014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8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150214</xdr:rowOff>
    </xdr:from>
    <xdr:to>
      <xdr:col>67</xdr:col>
      <xdr:colOff>101600</xdr:colOff>
      <xdr:row>78</xdr:row>
      <xdr:rowOff>80364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96891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2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68294</xdr:rowOff>
    </xdr:from>
    <xdr:to>
      <xdr:col>85</xdr:col>
      <xdr:colOff>127000</xdr:colOff>
      <xdr:row>96</xdr:row>
      <xdr:rowOff>107176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27494"/>
          <a:ext cx="838200" cy="3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107176</xdr:rowOff>
    </xdr:from>
    <xdr:to>
      <xdr:col>81</xdr:col>
      <xdr:colOff>50800</xdr:colOff>
      <xdr:row>97</xdr:row>
      <xdr:rowOff>33899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66376"/>
          <a:ext cx="889000" cy="9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33899</xdr:rowOff>
    </xdr:from>
    <xdr:to>
      <xdr:col>76</xdr:col>
      <xdr:colOff>114300</xdr:colOff>
      <xdr:row>97</xdr:row>
      <xdr:rowOff>61987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64549"/>
          <a:ext cx="889000" cy="2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61987</xdr:rowOff>
    </xdr:from>
    <xdr:to>
      <xdr:col>71</xdr:col>
      <xdr:colOff>177800</xdr:colOff>
      <xdr:row>97</xdr:row>
      <xdr:rowOff>85075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9263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17494</xdr:rowOff>
    </xdr:from>
    <xdr:to>
      <xdr:col>85</xdr:col>
      <xdr:colOff>177800</xdr:colOff>
      <xdr:row>96</xdr:row>
      <xdr:rowOff>119094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40371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2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56376</xdr:rowOff>
    </xdr:from>
    <xdr:to>
      <xdr:col>81</xdr:col>
      <xdr:colOff>101600</xdr:colOff>
      <xdr:row>96</xdr:row>
      <xdr:rowOff>157976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3053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9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154549</xdr:rowOff>
    </xdr:from>
    <xdr:to>
      <xdr:col>76</xdr:col>
      <xdr:colOff>165100</xdr:colOff>
      <xdr:row>97</xdr:row>
      <xdr:rowOff>84699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101226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8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11187</xdr:rowOff>
    </xdr:from>
    <xdr:to>
      <xdr:col>72</xdr:col>
      <xdr:colOff>38100</xdr:colOff>
      <xdr:row>97</xdr:row>
      <xdr:rowOff>112787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129314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1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34275</xdr:rowOff>
    </xdr:from>
    <xdr:to>
      <xdr:col>67</xdr:col>
      <xdr:colOff>101600</xdr:colOff>
      <xdr:row>97</xdr:row>
      <xdr:rowOff>135875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152402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4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議会費は、議場環境整備事業を実施したことにより前年度比較で</a:t>
          </a:r>
          <a:r>
            <a:rPr kumimoji="1" lang="en-US" altLang="ja-JP" sz="1100" b="0" i="0" u="none" strike="noStrike" kern="0" cap="none" spc="0" normalizeH="0" baseline="0" noProof="0">
              <a:ln>
                <a:noFill/>
              </a:ln>
              <a:solidFill>
                <a:prstClr val="black"/>
              </a:solidFill>
              <a:effectLst/>
              <a:uLnTx/>
              <a:uFillTx/>
              <a:latin typeface="+mn-lt"/>
              <a:ea typeface="+mn-ea"/>
              <a:cs typeface="+mn-cs"/>
            </a:rPr>
            <a:t>10,725</a:t>
          </a:r>
          <a:r>
            <a:rPr kumimoji="1" lang="ja-JP" altLang="en-US" sz="1100" b="0" i="0" u="none" strike="noStrike" kern="0" cap="none" spc="0" normalizeH="0" baseline="0" noProof="0">
              <a:ln>
                <a:noFill/>
              </a:ln>
              <a:solidFill>
                <a:prstClr val="black"/>
              </a:solidFill>
              <a:effectLst/>
              <a:uLnTx/>
              <a:uFillTx/>
              <a:latin typeface="+mn-lt"/>
              <a:ea typeface="+mn-ea"/>
              <a:cs typeface="+mn-cs"/>
            </a:rPr>
            <a:t>円増額となった。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総務費は、</a:t>
          </a:r>
          <a:r>
            <a:rPr kumimoji="1" lang="ja-JP" altLang="en-US" sz="1100" b="0" i="0" u="none" strike="noStrike" kern="0" cap="none" spc="0" normalizeH="0" baseline="0" noProof="0">
              <a:ln>
                <a:noFill/>
              </a:ln>
              <a:solidFill>
                <a:prstClr val="black"/>
              </a:solidFill>
              <a:effectLst/>
              <a:uLnTx/>
              <a:uFillTx/>
              <a:latin typeface="+mn-lt"/>
              <a:ea typeface="+mn-ea"/>
              <a:cs typeface="+mn-cs"/>
            </a:rPr>
            <a:t>前年度と比べ基金への積立が大きく減少した</a:t>
          </a:r>
          <a:r>
            <a:rPr kumimoji="1" lang="ja-JP" altLang="ja-JP" sz="1100" b="0" i="0" u="none" strike="noStrike" kern="0" cap="none" spc="0" normalizeH="0" baseline="0" noProof="0">
              <a:ln>
                <a:noFill/>
              </a:ln>
              <a:solidFill>
                <a:prstClr val="black"/>
              </a:solidFill>
              <a:effectLst/>
              <a:uLnTx/>
              <a:uFillTx/>
              <a:latin typeface="+mn-lt"/>
              <a:ea typeface="+mn-ea"/>
              <a:cs typeface="+mn-cs"/>
            </a:rPr>
            <a:t>こと</a:t>
          </a:r>
          <a:r>
            <a:rPr kumimoji="1" lang="ja-JP" altLang="en-US" sz="1100" b="0" i="0" u="none" strike="noStrike" kern="0" cap="none" spc="0" normalizeH="0" baseline="0" noProof="0">
              <a:ln>
                <a:noFill/>
              </a:ln>
              <a:solidFill>
                <a:prstClr val="black"/>
              </a:solidFill>
              <a:effectLst/>
              <a:uLnTx/>
              <a:uFillTx/>
              <a:latin typeface="+mn-lt"/>
              <a:ea typeface="+mn-ea"/>
              <a:cs typeface="+mn-cs"/>
            </a:rPr>
            <a:t>等により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、前年度比較で</a:t>
          </a:r>
          <a:r>
            <a:rPr kumimoji="1" lang="en-US" altLang="ja-JP" sz="1100" b="0" i="0" u="none" strike="noStrike" kern="0" cap="none" spc="0" normalizeH="0" baseline="0" noProof="0">
              <a:ln>
                <a:noFill/>
              </a:ln>
              <a:solidFill>
                <a:prstClr val="black"/>
              </a:solidFill>
              <a:effectLst/>
              <a:uLnTx/>
              <a:uFillTx/>
              <a:latin typeface="+mn-lt"/>
              <a:ea typeface="+mn-ea"/>
              <a:cs typeface="+mn-cs"/>
            </a:rPr>
            <a:t>34,364</a:t>
          </a:r>
          <a:r>
            <a:rPr kumimoji="1" lang="ja-JP" altLang="ja-JP" sz="1100" b="0" i="0" u="none" strike="noStrike" kern="0" cap="none" spc="0" normalizeH="0" baseline="0" noProof="0">
              <a:ln>
                <a:noFill/>
              </a:ln>
              <a:solidFill>
                <a:prstClr val="black"/>
              </a:solidFill>
              <a:effectLst/>
              <a:uLnTx/>
              <a:uFillTx/>
              <a:latin typeface="+mn-lt"/>
              <a:ea typeface="+mn-ea"/>
              <a:cs typeface="+mn-cs"/>
            </a:rPr>
            <a:t>円減額となった。類団平均より</a:t>
          </a:r>
          <a:r>
            <a:rPr kumimoji="1" lang="ja-JP" altLang="en-US" sz="1100" b="0" i="0" u="none" strike="noStrike" kern="0" cap="none" spc="0" normalizeH="0" baseline="0" noProof="0">
              <a:ln>
                <a:noFill/>
              </a:ln>
              <a:solidFill>
                <a:prstClr val="black"/>
              </a:solidFill>
              <a:effectLst/>
              <a:uLnTx/>
              <a:uFillTx/>
              <a:latin typeface="+mn-lt"/>
              <a:ea typeface="+mn-ea"/>
              <a:cs typeface="+mn-cs"/>
            </a:rPr>
            <a:t>低い</a:t>
          </a: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主な要因については基金の積立額が</a:t>
          </a:r>
          <a:r>
            <a:rPr kumimoji="1" lang="ja-JP" altLang="en-US" sz="1100" b="0" i="0" u="none" strike="noStrike" kern="0" cap="none" spc="0" normalizeH="0" baseline="0" noProof="0">
              <a:ln>
                <a:noFill/>
              </a:ln>
              <a:solidFill>
                <a:prstClr val="black"/>
              </a:solidFill>
              <a:effectLst/>
              <a:uLnTx/>
              <a:uFillTx/>
              <a:latin typeface="+mn-lt"/>
              <a:ea typeface="+mn-ea"/>
              <a:cs typeface="+mn-cs"/>
            </a:rPr>
            <a:t>少額</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であったことに伴うものである。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農林水産業費は、林業振興事業費のうち林業整備事業の事業面積が減少したこと等により前年度比で</a:t>
          </a:r>
          <a:r>
            <a:rPr kumimoji="1" lang="en-US" altLang="ja-JP" sz="1100" b="0" i="0" u="none" strike="noStrike" kern="0" cap="none" spc="0" normalizeH="0" baseline="0" noProof="0">
              <a:ln>
                <a:noFill/>
              </a:ln>
              <a:solidFill>
                <a:prstClr val="black"/>
              </a:solidFill>
              <a:effectLst/>
              <a:uLnTx/>
              <a:uFillTx/>
              <a:latin typeface="+mn-lt"/>
              <a:ea typeface="+mn-ea"/>
              <a:cs typeface="+mn-cs"/>
            </a:rPr>
            <a:t>59,884</a:t>
          </a:r>
          <a:r>
            <a:rPr kumimoji="1" lang="ja-JP" altLang="en-US" sz="1100" b="0" i="0" u="none" strike="noStrike" kern="0" cap="none" spc="0" normalizeH="0" baseline="0" noProof="0">
              <a:ln>
                <a:noFill/>
              </a:ln>
              <a:solidFill>
                <a:prstClr val="black"/>
              </a:solidFill>
              <a:effectLst/>
              <a:uLnTx/>
              <a:uFillTx/>
              <a:latin typeface="+mn-lt"/>
              <a:ea typeface="+mn-ea"/>
              <a:cs typeface="+mn-cs"/>
            </a:rPr>
            <a:t>円減額となった。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類団平均より高い主な要因について</a:t>
          </a:r>
          <a:r>
            <a:rPr kumimoji="1" lang="ja-JP" altLang="en-US" sz="1100" b="0" i="0" u="none" strike="noStrike" kern="0" cap="none" spc="0" normalizeH="0" baseline="0" noProof="0">
              <a:ln>
                <a:noFill/>
              </a:ln>
              <a:solidFill>
                <a:prstClr val="black"/>
              </a:solidFill>
              <a:effectLst/>
              <a:uLnTx/>
              <a:uFillTx/>
              <a:latin typeface="+mn-lt"/>
              <a:ea typeface="+mn-ea"/>
              <a:cs typeface="+mn-cs"/>
            </a:rPr>
            <a:t>は試験栽培ハウス建設等の新機種納車確保のための事業費への支出が主な理由である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商工費は、</a:t>
          </a:r>
          <a:r>
            <a:rPr kumimoji="1" lang="ja-JP" altLang="en-US" sz="1100" b="0" i="0" u="none" strike="noStrike" kern="0" cap="none" spc="0" normalizeH="0" baseline="0" noProof="0">
              <a:ln>
                <a:noFill/>
              </a:ln>
              <a:solidFill>
                <a:prstClr val="black"/>
              </a:solidFill>
              <a:effectLst/>
              <a:uLnTx/>
              <a:uFillTx/>
              <a:latin typeface="+mn-lt"/>
              <a:ea typeface="+mn-ea"/>
              <a:cs typeface="+mn-cs"/>
            </a:rPr>
            <a:t>森林公園整備事業の工事開始に伴い</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、前年度比較で</a:t>
          </a:r>
          <a:r>
            <a:rPr kumimoji="1" lang="en-US" altLang="ja-JP" sz="1100" b="0" i="0" u="none" strike="noStrike" kern="0" cap="none" spc="0" normalizeH="0" baseline="0" noProof="0">
              <a:ln>
                <a:noFill/>
              </a:ln>
              <a:solidFill>
                <a:prstClr val="black"/>
              </a:solidFill>
              <a:effectLst/>
              <a:uLnTx/>
              <a:uFillTx/>
              <a:latin typeface="+mn-lt"/>
              <a:ea typeface="+mn-ea"/>
              <a:cs typeface="+mn-cs"/>
            </a:rPr>
            <a:t>69,490</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増額</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となった。類団平均より高い主な要因について</a:t>
          </a:r>
          <a:r>
            <a:rPr kumimoji="1" lang="ja-JP" altLang="en-US" sz="1100" b="0" i="0" u="none" strike="noStrike" kern="0" cap="none" spc="0" normalizeH="0" baseline="0" noProof="0">
              <a:ln>
                <a:noFill/>
              </a:ln>
              <a:solidFill>
                <a:prstClr val="black"/>
              </a:solidFill>
              <a:effectLst/>
              <a:uLnTx/>
              <a:uFillTx/>
              <a:latin typeface="+mn-lt"/>
              <a:ea typeface="+mn-ea"/>
              <a:cs typeface="+mn-cs"/>
            </a:rPr>
            <a:t>は曽爾高原森林整備事業の工事が始まったことによる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土木費は、</a:t>
          </a:r>
          <a:r>
            <a:rPr kumimoji="1" lang="ja-JP" altLang="en-US" sz="1100" b="0" i="0" u="none" strike="noStrike" kern="0" cap="none" spc="0" normalizeH="0" baseline="0" noProof="0">
              <a:ln>
                <a:noFill/>
              </a:ln>
              <a:solidFill>
                <a:prstClr val="black"/>
              </a:solidFill>
              <a:effectLst/>
              <a:uLnTx/>
              <a:uFillTx/>
              <a:latin typeface="+mn-lt"/>
              <a:ea typeface="+mn-ea"/>
              <a:cs typeface="+mn-cs"/>
            </a:rPr>
            <a:t>村道亀山線舗装補修工事終了したこと等により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、前年度比較で</a:t>
          </a:r>
          <a:r>
            <a:rPr kumimoji="1" lang="en-US" altLang="ja-JP" sz="1100" b="0" i="0" u="none" strike="noStrike" kern="0" cap="none" spc="0" normalizeH="0" baseline="0" noProof="0">
              <a:ln>
                <a:noFill/>
              </a:ln>
              <a:solidFill>
                <a:prstClr val="black"/>
              </a:solidFill>
              <a:effectLst/>
              <a:uLnTx/>
              <a:uFillTx/>
              <a:latin typeface="+mn-lt"/>
              <a:ea typeface="+mn-ea"/>
              <a:cs typeface="+mn-cs"/>
            </a:rPr>
            <a:t>82,981</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額となった。類団平均より</a:t>
          </a:r>
          <a:r>
            <a:rPr kumimoji="1" lang="ja-JP" altLang="en-US" sz="1100" b="0" i="0" u="none" strike="noStrike" kern="0" cap="none" spc="0" normalizeH="0" baseline="0" noProof="0">
              <a:ln>
                <a:noFill/>
              </a:ln>
              <a:solidFill>
                <a:prstClr val="black"/>
              </a:solidFill>
              <a:effectLst/>
              <a:uLnTx/>
              <a:uFillTx/>
              <a:latin typeface="+mn-lt"/>
              <a:ea typeface="+mn-ea"/>
              <a:cs typeface="+mn-cs"/>
            </a:rPr>
            <a:t>低い</a:t>
          </a: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主な要因について</a:t>
          </a:r>
          <a:r>
            <a:rPr kumimoji="1" lang="ja-JP" altLang="en-US" sz="1100" b="0" i="0" u="none" strike="noStrike" kern="0" cap="none" spc="0" normalizeH="0" baseline="0" noProof="0">
              <a:ln>
                <a:noFill/>
              </a:ln>
              <a:solidFill>
                <a:prstClr val="black"/>
              </a:solidFill>
              <a:effectLst/>
              <a:uLnTx/>
              <a:uFillTx/>
              <a:latin typeface="+mn-lt"/>
              <a:ea typeface="+mn-ea"/>
              <a:cs typeface="+mn-cs"/>
            </a:rPr>
            <a:t>も同様である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消防費は、防災行政無線固定系改修事業</a:t>
          </a:r>
          <a:r>
            <a:rPr kumimoji="0" lang="ja-JP" altLang="en-US" sz="1100" b="0" i="0" u="none" strike="noStrike" kern="0" cap="none" spc="0" normalizeH="0" baseline="0" noProof="0">
              <a:ln>
                <a:noFill/>
              </a:ln>
              <a:solidFill>
                <a:prstClr val="black"/>
              </a:solidFill>
              <a:effectLst/>
              <a:uLnTx/>
              <a:uFillTx/>
              <a:latin typeface="+mn-lt"/>
              <a:ea typeface="+mn-ea"/>
              <a:cs typeface="+mn-cs"/>
            </a:rPr>
            <a:t>があったことにより</a:t>
          </a:r>
          <a:r>
            <a:rPr kumimoji="0" lang="ja-JP" altLang="ja-JP" sz="1100" b="0" i="0" u="none" strike="noStrike" kern="0" cap="none" spc="0" normalizeH="0" baseline="0" noProof="0">
              <a:ln>
                <a:noFill/>
              </a:ln>
              <a:solidFill>
                <a:prstClr val="black"/>
              </a:solidFill>
              <a:effectLst/>
              <a:uLnTx/>
              <a:uFillTx/>
              <a:latin typeface="+mn-lt"/>
              <a:ea typeface="+mn-ea"/>
              <a:cs typeface="+mn-cs"/>
            </a:rPr>
            <a:t>、前年度比較で</a:t>
          </a:r>
          <a:r>
            <a:rPr kumimoji="0" lang="en-US" altLang="ja-JP" sz="1100" b="0" i="0" u="none" strike="noStrike" kern="0" cap="none" spc="0" normalizeH="0" baseline="0" noProof="0">
              <a:ln>
                <a:noFill/>
              </a:ln>
              <a:solidFill>
                <a:prstClr val="black"/>
              </a:solidFill>
              <a:effectLst/>
              <a:uLnTx/>
              <a:uFillTx/>
              <a:latin typeface="+mn-lt"/>
              <a:ea typeface="+mn-ea"/>
              <a:cs typeface="+mn-cs"/>
            </a:rPr>
            <a:t>4,801</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増額</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となった。類団平均より高い主な要因については、広域消防組合への負担金が類似団体より高いことによる。。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教育費は、</a:t>
          </a:r>
          <a:r>
            <a:rPr kumimoji="1" lang="ja-JP" altLang="en-US" sz="1100" b="0" i="0" u="none" strike="noStrike" kern="0" cap="none" spc="0" normalizeH="0" baseline="0" noProof="0">
              <a:ln>
                <a:noFill/>
              </a:ln>
              <a:solidFill>
                <a:prstClr val="black"/>
              </a:solidFill>
              <a:effectLst/>
              <a:uLnTx/>
              <a:uFillTx/>
              <a:latin typeface="+mn-lt"/>
              <a:ea typeface="+mn-ea"/>
              <a:cs typeface="+mn-cs"/>
            </a:rPr>
            <a:t>複式学級解消のための定数外講師の増員等による人件費の増加に伴い</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、前年度比較で</a:t>
          </a:r>
          <a:r>
            <a:rPr kumimoji="1" lang="en-US" altLang="ja-JP" sz="1100" b="0" i="0" u="none" strike="noStrike" kern="0" cap="none" spc="0" normalizeH="0" baseline="0" noProof="0">
              <a:ln>
                <a:noFill/>
              </a:ln>
              <a:solidFill>
                <a:prstClr val="black"/>
              </a:solidFill>
              <a:effectLst/>
              <a:uLnTx/>
              <a:uFillTx/>
              <a:latin typeface="+mn-lt"/>
              <a:ea typeface="+mn-ea"/>
              <a:cs typeface="+mn-cs"/>
            </a:rPr>
            <a:t>22,866</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増額</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となった。類団平均より</a:t>
          </a:r>
          <a:r>
            <a:rPr kumimoji="1" lang="ja-JP" altLang="en-US" sz="1100" b="0" i="0" u="none" strike="noStrike" kern="0" cap="none" spc="0" normalizeH="0" baseline="0" noProof="0">
              <a:ln>
                <a:noFill/>
              </a:ln>
              <a:solidFill>
                <a:prstClr val="black"/>
              </a:solidFill>
              <a:effectLst/>
              <a:uLnTx/>
              <a:uFillTx/>
              <a:latin typeface="+mn-lt"/>
              <a:ea typeface="+mn-ea"/>
              <a:cs typeface="+mn-cs"/>
            </a:rPr>
            <a:t>低い</a:t>
          </a: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主な要因についても、</a:t>
          </a:r>
          <a:r>
            <a:rPr kumimoji="1" lang="ja-JP" altLang="en-US" sz="1100" b="0" i="0" u="none" strike="noStrike" kern="0" cap="none" spc="0" normalizeH="0" baseline="0" noProof="0">
              <a:ln>
                <a:noFill/>
              </a:ln>
              <a:solidFill>
                <a:prstClr val="black"/>
              </a:solidFill>
              <a:effectLst/>
              <a:uLnTx/>
              <a:uFillTx/>
              <a:latin typeface="+mn-lt"/>
              <a:ea typeface="+mn-ea"/>
              <a:cs typeface="+mn-cs"/>
            </a:rPr>
            <a:t>義務教育学校として学校数を１校となっていることによる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公債費は過疎対策事業債の観光施設整備事業の元金償還が始まったことにより増額となった。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財政調整基金残高は、利子分の積立のみ行</a:t>
          </a:r>
          <a:r>
            <a:rPr kumimoji="0" lang="ja-JP" altLang="en-US" sz="1100" b="0" i="0" u="none" strike="noStrike" kern="0" cap="none" spc="0" normalizeH="0" baseline="0" noProof="0">
              <a:ln>
                <a:noFill/>
              </a:ln>
              <a:solidFill>
                <a:prstClr val="black"/>
              </a:solidFill>
              <a:effectLst/>
              <a:uLnTx/>
              <a:uFillTx/>
              <a:latin typeface="+mn-lt"/>
              <a:ea typeface="+mn-ea"/>
              <a:cs typeface="+mn-cs"/>
            </a:rPr>
            <a:t>い取崩を行わなかった結果ほぼ横ばいとなっている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実質収支額は、令和</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年度に</a:t>
          </a:r>
          <a:r>
            <a:rPr kumimoji="0" lang="ja-JP" altLang="en-US" sz="1100" b="0" i="0" u="none" strike="noStrike" kern="0" cap="none" spc="0" normalizeH="0" baseline="0" noProof="0">
              <a:ln>
                <a:noFill/>
              </a:ln>
              <a:solidFill>
                <a:prstClr val="black"/>
              </a:solidFill>
              <a:effectLst/>
              <a:uLnTx/>
              <a:uFillTx/>
              <a:latin typeface="+mn-lt"/>
              <a:ea typeface="+mn-ea"/>
              <a:cs typeface="+mn-cs"/>
            </a:rPr>
            <a:t>水耕栽培施設整備事業を行い</a:t>
          </a:r>
          <a:r>
            <a:rPr kumimoji="0" lang="ja-JP" altLang="ja-JP" sz="1100" b="0" i="0" u="none" strike="noStrike" kern="0" cap="none" spc="0" normalizeH="0" baseline="0" noProof="0">
              <a:ln>
                <a:noFill/>
              </a:ln>
              <a:solidFill>
                <a:prstClr val="black"/>
              </a:solidFill>
              <a:effectLst/>
              <a:uLnTx/>
              <a:uFillTx/>
              <a:latin typeface="+mn-lt"/>
              <a:ea typeface="+mn-ea"/>
              <a:cs typeface="+mn-cs"/>
            </a:rPr>
            <a:t>、その財源に公共施設整備基金を取崩した</a:t>
          </a:r>
          <a:r>
            <a:rPr kumimoji="0" lang="ja-JP" altLang="en-US" sz="1100" b="0" i="0" u="none" strike="noStrike" kern="0" cap="none" spc="0" normalizeH="0" baseline="0" noProof="0">
              <a:ln>
                <a:noFill/>
              </a:ln>
              <a:solidFill>
                <a:prstClr val="black"/>
              </a:solidFill>
              <a:effectLst/>
              <a:uLnTx/>
              <a:uFillTx/>
              <a:latin typeface="+mn-lt"/>
              <a:ea typeface="+mn-ea"/>
              <a:cs typeface="+mn-cs"/>
            </a:rPr>
            <a:t>。令和</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年度に比べ決算余剰金が少なかったことから公共施設整備基金への積み立て額が減少した</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br>
            <a:rPr kumimoji="0" lang="en-US" altLang="ja-JP" sz="1100" b="0" i="0" u="none" strike="noStrike" kern="0" cap="none" spc="0" normalizeH="0" baseline="0" noProof="0">
              <a:ln>
                <a:noFill/>
              </a:ln>
              <a:solidFill>
                <a:prstClr val="black"/>
              </a:solidFill>
              <a:effectLst/>
              <a:uLnTx/>
              <a:uFillTx/>
              <a:latin typeface="+mn-lt"/>
              <a:ea typeface="+mn-ea"/>
              <a:cs typeface="+mn-cs"/>
            </a:rPr>
          </a:br>
          <a:r>
            <a:rPr kumimoji="0" lang="ja-JP" altLang="ja-JP" sz="1100" b="0" i="0" u="none" strike="noStrike" kern="0" cap="none" spc="0" normalizeH="0" baseline="0" noProof="0">
              <a:ln>
                <a:noFill/>
              </a:ln>
              <a:solidFill>
                <a:prstClr val="black"/>
              </a:solidFill>
              <a:effectLst/>
              <a:uLnTx/>
              <a:uFillTx/>
              <a:latin typeface="+mn-lt"/>
              <a:ea typeface="+mn-ea"/>
              <a:cs typeface="+mn-cs"/>
            </a:rPr>
            <a:t>　実質単年度収支は前年に比べ</a:t>
          </a:r>
          <a:r>
            <a:rPr kumimoji="0" lang="ja-JP" altLang="en-US" sz="1100" b="0" i="0" u="none" strike="noStrike" kern="0" cap="none" spc="0" normalizeH="0" baseline="0" noProof="0">
              <a:ln>
                <a:noFill/>
              </a:ln>
              <a:solidFill>
                <a:prstClr val="black"/>
              </a:solidFill>
              <a:effectLst/>
              <a:uLnTx/>
              <a:uFillTx/>
              <a:latin typeface="+mn-lt"/>
              <a:ea typeface="+mn-ea"/>
              <a:cs typeface="+mn-cs"/>
            </a:rPr>
            <a:t>悪化</a:t>
          </a:r>
          <a:r>
            <a:rPr kumimoji="0" lang="ja-JP" altLang="ja-JP" sz="1100" b="0" i="0" u="none" strike="noStrike" kern="0" cap="none" spc="0" normalizeH="0" baseline="0" noProof="0">
              <a:ln>
                <a:noFill/>
              </a:ln>
              <a:solidFill>
                <a:prstClr val="black"/>
              </a:solidFill>
              <a:effectLst/>
              <a:uLnTx/>
              <a:uFillTx/>
              <a:latin typeface="+mn-lt"/>
              <a:ea typeface="+mn-ea"/>
              <a:cs typeface="+mn-cs"/>
            </a:rPr>
            <a:t>している</a:t>
          </a:r>
          <a:r>
            <a:rPr kumimoji="0" lang="ja-JP" altLang="en-US" sz="1100" b="0" i="0" u="none" strike="noStrike" kern="0" cap="none" spc="0" normalizeH="0" baseline="0" noProof="0">
              <a:ln>
                <a:noFill/>
              </a:ln>
              <a:solidFill>
                <a:prstClr val="black"/>
              </a:solidFill>
              <a:effectLst/>
              <a:uLnTx/>
              <a:uFillTx/>
              <a:latin typeface="+mn-lt"/>
              <a:ea typeface="+mn-ea"/>
              <a:cs typeface="+mn-cs"/>
            </a:rPr>
            <a:t>。これは決算余剰金が少なかったことが原因である。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連結決算の不安材料は住宅新築資金等貸付事業特別会計であったが、この事業に係る起債償還は令和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に完了し、それを機に一般会計化することで住宅特会分の連結決算の赤字は一般会計決算に含まれることになった。しかしながら、会計を一本化したとしても、貸付金元利収入に多額の滞納があるため歳入確保により一層努めなければならない。また、直営診療施設につ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年度については、直営診療施設の累計赤字を一般会計から</a:t>
          </a:r>
          <a:r>
            <a:rPr kumimoji="1" lang="en-US" altLang="ja-JP" sz="1100">
              <a:solidFill>
                <a:schemeClr val="dk1"/>
              </a:solidFill>
              <a:effectLst/>
              <a:latin typeface="+mn-lt"/>
              <a:ea typeface="+mn-ea"/>
              <a:cs typeface="+mn-cs"/>
            </a:rPr>
            <a:t>18,527</a:t>
          </a:r>
          <a:r>
            <a:rPr kumimoji="1" lang="ja-JP" altLang="ja-JP" sz="1100">
              <a:solidFill>
                <a:schemeClr val="dk1"/>
              </a:solidFill>
              <a:effectLst/>
              <a:latin typeface="+mn-lt"/>
              <a:ea typeface="+mn-ea"/>
              <a:cs typeface="+mn-cs"/>
            </a:rPr>
            <a:t>千円補填したことに伴い、赤字額を解消した。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年度からは歯科については医療法人等への委託を行い経営状況改善を図っている。</a:t>
          </a:r>
          <a:r>
            <a:rPr kumimoji="1" lang="ja-JP" altLang="ja-JP" sz="1100">
              <a:solidFill>
                <a:schemeClr val="dk1"/>
              </a:solidFill>
              <a:effectLst/>
              <a:latin typeface="+mn-lt"/>
              <a:ea typeface="+mn-ea"/>
              <a:cs typeface="+mn-cs"/>
            </a:rPr>
            <a:t>直営診療施設については、村には欠かせない施設であるため、単年度収支が赤字となっても、一般会計から補填を行い診療経営の維持に努めなければならない。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2487154</v>
      </c>
      <c r="BO4" s="449"/>
      <c r="BP4" s="449"/>
      <c r="BQ4" s="449"/>
      <c r="BR4" s="449"/>
      <c r="BS4" s="449"/>
      <c r="BT4" s="449"/>
      <c r="BU4" s="450"/>
      <c r="BV4" s="448">
        <v>2558805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5.9</v>
      </c>
      <c r="CU4" s="589"/>
      <c r="CV4" s="589"/>
      <c r="CW4" s="589"/>
      <c r="CX4" s="589"/>
      <c r="CY4" s="589"/>
      <c r="CZ4" s="589"/>
      <c r="DA4" s="590"/>
      <c r="DB4" s="588">
        <v>6.8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2370984</v>
      </c>
      <c r="BO5" s="420"/>
      <c r="BP5" s="420"/>
      <c r="BQ5" s="420"/>
      <c r="BR5" s="420"/>
      <c r="BS5" s="420"/>
      <c r="BT5" s="420"/>
      <c r="BU5" s="421"/>
      <c r="BV5" s="419">
        <v>2461728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83.3</v>
      </c>
      <c r="CU5" s="417"/>
      <c r="CV5" s="417"/>
      <c r="CW5" s="417"/>
      <c r="CX5" s="417"/>
      <c r="CY5" s="417"/>
      <c r="CZ5" s="417"/>
      <c r="DA5" s="418"/>
      <c r="DB5" s="416">
        <v>83.6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116170</v>
      </c>
      <c r="BO6" s="420"/>
      <c r="BP6" s="420"/>
      <c r="BQ6" s="420"/>
      <c r="BR6" s="420"/>
      <c r="BS6" s="420"/>
      <c r="BT6" s="420"/>
      <c r="BU6" s="421"/>
      <c r="BV6" s="419">
        <v>97077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83.4</v>
      </c>
      <c r="CU6" s="563"/>
      <c r="CV6" s="563"/>
      <c r="CW6" s="563"/>
      <c r="CX6" s="563"/>
      <c r="CY6" s="563"/>
      <c r="CZ6" s="563"/>
      <c r="DA6" s="564"/>
      <c r="DB6" s="562">
        <v>83.9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32628</v>
      </c>
      <c r="BO7" s="420"/>
      <c r="BP7" s="420"/>
      <c r="BQ7" s="420"/>
      <c r="BR7" s="420"/>
      <c r="BS7" s="420"/>
      <c r="BT7" s="420"/>
      <c r="BU7" s="421"/>
      <c r="BV7" s="419">
        <v>4632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1426745</v>
      </c>
      <c r="CU7" s="420"/>
      <c r="CV7" s="420"/>
      <c r="CW7" s="420"/>
      <c r="CX7" s="420"/>
      <c r="CY7" s="420"/>
      <c r="CZ7" s="420"/>
      <c r="DA7" s="421"/>
      <c r="DB7" s="419">
        <v>1369264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83542</v>
      </c>
      <c r="BO8" s="420"/>
      <c r="BP8" s="420"/>
      <c r="BQ8" s="420"/>
      <c r="BR8" s="420"/>
      <c r="BS8" s="420"/>
      <c r="BT8" s="420"/>
      <c r="BU8" s="421"/>
      <c r="BV8" s="419">
        <v>92445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0.12</v>
      </c>
      <c r="CU8" s="523"/>
      <c r="CV8" s="523"/>
      <c r="CW8" s="523"/>
      <c r="CX8" s="523"/>
      <c r="CY8" s="523"/>
      <c r="CZ8" s="523"/>
      <c r="DA8" s="524"/>
      <c r="DB8" s="522">
        <v>0.12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1295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-8903</v>
      </c>
      <c r="BO9" s="420"/>
      <c r="BP9" s="420"/>
      <c r="BQ9" s="420"/>
      <c r="BR9" s="420"/>
      <c r="BS9" s="420"/>
      <c r="BT9" s="420"/>
      <c r="BU9" s="421"/>
      <c r="BV9" s="419">
        <v>24336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19</v>
      </c>
      <c r="CU9" s="417"/>
      <c r="CV9" s="417"/>
      <c r="CW9" s="417"/>
      <c r="CX9" s="417"/>
      <c r="CY9" s="417"/>
      <c r="CZ9" s="417"/>
      <c r="DA9" s="418"/>
      <c r="DB9" s="416">
        <v>17.899999999999999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1549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2627</v>
      </c>
      <c r="BO10" s="420"/>
      <c r="BP10" s="420"/>
      <c r="BQ10" s="420"/>
      <c r="BR10" s="420"/>
      <c r="BS10" s="420"/>
      <c r="BT10" s="420"/>
      <c r="BU10" s="421"/>
      <c r="BV10" s="419">
        <v>1279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1270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1253</v>
      </c>
      <c r="S13" s="507"/>
      <c r="T13" s="507"/>
      <c r="U13" s="507"/>
      <c r="V13" s="508"/>
      <c r="W13" s="509" t="s">
        <v>131</v>
      </c>
      <c r="X13" s="405"/>
      <c r="Y13" s="405"/>
      <c r="Z13" s="405"/>
      <c r="AA13" s="405"/>
      <c r="AB13" s="406"/>
      <c r="AC13" s="372">
        <v>109</v>
      </c>
      <c r="AD13" s="373"/>
      <c r="AE13" s="373"/>
      <c r="AF13" s="373"/>
      <c r="AG13" s="374"/>
      <c r="AH13" s="372">
        <v>140</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-6276</v>
      </c>
      <c r="BO13" s="420"/>
      <c r="BP13" s="420"/>
      <c r="BQ13" s="420"/>
      <c r="BR13" s="420"/>
      <c r="BS13" s="420"/>
      <c r="BT13" s="420"/>
      <c r="BU13" s="421"/>
      <c r="BV13" s="419">
        <v>25615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8.8000000000000007</v>
      </c>
      <c r="CU13" s="417"/>
      <c r="CV13" s="417"/>
      <c r="CW13" s="417"/>
      <c r="CX13" s="417"/>
      <c r="CY13" s="417"/>
      <c r="CZ13" s="417"/>
      <c r="DA13" s="418"/>
      <c r="DB13" s="416">
        <v>7.5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1296</v>
      </c>
      <c r="S14" s="507"/>
      <c r="T14" s="507"/>
      <c r="U14" s="507"/>
      <c r="V14" s="508"/>
      <c r="W14" s="510"/>
      <c r="X14" s="408"/>
      <c r="Y14" s="408"/>
      <c r="Z14" s="408"/>
      <c r="AA14" s="408"/>
      <c r="AB14" s="409"/>
      <c r="AC14" s="499">
        <v>17.5</v>
      </c>
      <c r="AD14" s="500"/>
      <c r="AE14" s="500"/>
      <c r="AF14" s="500"/>
      <c r="AG14" s="501"/>
      <c r="AH14" s="499">
        <v>18.899999999999999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1277</v>
      </c>
      <c r="S15" s="507"/>
      <c r="T15" s="507"/>
      <c r="U15" s="507"/>
      <c r="V15" s="508"/>
      <c r="W15" s="509" t="s">
        <v>137</v>
      </c>
      <c r="X15" s="405"/>
      <c r="Y15" s="405"/>
      <c r="Z15" s="405"/>
      <c r="AA15" s="405"/>
      <c r="AB15" s="406"/>
      <c r="AC15" s="372">
        <v>126</v>
      </c>
      <c r="AD15" s="373"/>
      <c r="AE15" s="373"/>
      <c r="AF15" s="373"/>
      <c r="AG15" s="374"/>
      <c r="AH15" s="372">
        <v>160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171954</v>
      </c>
      <c r="BO15" s="449"/>
      <c r="BP15" s="449"/>
      <c r="BQ15" s="449"/>
      <c r="BR15" s="449"/>
      <c r="BS15" s="449"/>
      <c r="BT15" s="449"/>
      <c r="BU15" s="450"/>
      <c r="BV15" s="448">
        <v>159564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20.2</v>
      </c>
      <c r="AD16" s="500"/>
      <c r="AE16" s="500"/>
      <c r="AF16" s="500"/>
      <c r="AG16" s="501"/>
      <c r="AH16" s="499">
        <v>21.7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1396319</v>
      </c>
      <c r="BO16" s="420"/>
      <c r="BP16" s="420"/>
      <c r="BQ16" s="420"/>
      <c r="BR16" s="420"/>
      <c r="BS16" s="420"/>
      <c r="BT16" s="420"/>
      <c r="BU16" s="421"/>
      <c r="BV16" s="419">
        <v>1333507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388</v>
      </c>
      <c r="AD17" s="373"/>
      <c r="AE17" s="373"/>
      <c r="AF17" s="373"/>
      <c r="AG17" s="374"/>
      <c r="AH17" s="372">
        <v>439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203290</v>
      </c>
      <c r="BO17" s="420"/>
      <c r="BP17" s="420"/>
      <c r="BQ17" s="420"/>
      <c r="BR17" s="420"/>
      <c r="BS17" s="420"/>
      <c r="BT17" s="420"/>
      <c r="BU17" s="421"/>
      <c r="BV17" s="419">
        <v>190905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47.76</v>
      </c>
      <c r="M18" s="472"/>
      <c r="N18" s="472"/>
      <c r="O18" s="472"/>
      <c r="P18" s="472"/>
      <c r="Q18" s="472"/>
      <c r="R18" s="473"/>
      <c r="S18" s="473"/>
      <c r="T18" s="473"/>
      <c r="U18" s="473"/>
      <c r="V18" s="474"/>
      <c r="W18" s="490"/>
      <c r="X18" s="491"/>
      <c r="Y18" s="491"/>
      <c r="Z18" s="491"/>
      <c r="AA18" s="491"/>
      <c r="AB18" s="515"/>
      <c r="AC18" s="389">
        <v>62.3</v>
      </c>
      <c r="AD18" s="390"/>
      <c r="AE18" s="390"/>
      <c r="AF18" s="390"/>
      <c r="AG18" s="475"/>
      <c r="AH18" s="389">
        <v>59.4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1197858</v>
      </c>
      <c r="BO18" s="420"/>
      <c r="BP18" s="420"/>
      <c r="BQ18" s="420"/>
      <c r="BR18" s="420"/>
      <c r="BS18" s="420"/>
      <c r="BT18" s="420"/>
      <c r="BU18" s="421"/>
      <c r="BV18" s="419">
        <v>1154583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1719982</v>
      </c>
      <c r="BO19" s="420"/>
      <c r="BP19" s="420"/>
      <c r="BQ19" s="420"/>
      <c r="BR19" s="420"/>
      <c r="BS19" s="420"/>
      <c r="BT19" s="420"/>
      <c r="BU19" s="421"/>
      <c r="BV19" s="419">
        <v>1713944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593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2969679</v>
      </c>
      <c r="BO22" s="449"/>
      <c r="BP22" s="449"/>
      <c r="BQ22" s="449"/>
      <c r="BR22" s="449"/>
      <c r="BS22" s="449"/>
      <c r="BT22" s="449"/>
      <c r="BU22" s="450"/>
      <c r="BV22" s="448">
        <v>2964244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2671656</v>
      </c>
      <c r="BO23" s="420"/>
      <c r="BP23" s="420"/>
      <c r="BQ23" s="420"/>
      <c r="BR23" s="420"/>
      <c r="BS23" s="420"/>
      <c r="BT23" s="420"/>
      <c r="BU23" s="421"/>
      <c r="BV23" s="419">
        <v>2661150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6120</v>
      </c>
      <c r="R24" s="373"/>
      <c r="S24" s="373"/>
      <c r="T24" s="373"/>
      <c r="U24" s="373"/>
      <c r="V24" s="374"/>
      <c r="W24" s="462"/>
      <c r="X24" s="399"/>
      <c r="Y24" s="400"/>
      <c r="Z24" s="375" t="s">
        <v>162</v>
      </c>
      <c r="AA24" s="376"/>
      <c r="AB24" s="376"/>
      <c r="AC24" s="376"/>
      <c r="AD24" s="376"/>
      <c r="AE24" s="376"/>
      <c r="AF24" s="376"/>
      <c r="AG24" s="377"/>
      <c r="AH24" s="372">
        <v>47</v>
      </c>
      <c r="AI24" s="373"/>
      <c r="AJ24" s="373"/>
      <c r="AK24" s="373"/>
      <c r="AL24" s="374"/>
      <c r="AM24" s="372">
        <v>138744</v>
      </c>
      <c r="AN24" s="373"/>
      <c r="AO24" s="373"/>
      <c r="AP24" s="373"/>
      <c r="AQ24" s="373"/>
      <c r="AR24" s="374"/>
      <c r="AS24" s="372">
        <v>2952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2471402</v>
      </c>
      <c r="BO24" s="420"/>
      <c r="BP24" s="420"/>
      <c r="BQ24" s="420"/>
      <c r="BR24" s="420"/>
      <c r="BS24" s="420"/>
      <c r="BT24" s="420"/>
      <c r="BU24" s="421"/>
      <c r="BV24" s="419">
        <v>2403568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5220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4320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2100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1660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864757</v>
      </c>
      <c r="BO28" s="449"/>
      <c r="BP28" s="449"/>
      <c r="BQ28" s="449"/>
      <c r="BR28" s="449"/>
      <c r="BS28" s="449"/>
      <c r="BT28" s="449"/>
      <c r="BU28" s="450"/>
      <c r="BV28" s="448">
        <v>862130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5</v>
      </c>
      <c r="M29" s="373"/>
      <c r="N29" s="373"/>
      <c r="O29" s="373"/>
      <c r="P29" s="374"/>
      <c r="Q29" s="372">
        <v>1580</v>
      </c>
      <c r="R29" s="373"/>
      <c r="S29" s="373"/>
      <c r="T29" s="373"/>
      <c r="U29" s="373"/>
      <c r="V29" s="374"/>
      <c r="W29" s="463"/>
      <c r="X29" s="464"/>
      <c r="Y29" s="465"/>
      <c r="Z29" s="375" t="s">
        <v>178</v>
      </c>
      <c r="AA29" s="376"/>
      <c r="AB29" s="376"/>
      <c r="AC29" s="376"/>
      <c r="AD29" s="376"/>
      <c r="AE29" s="376"/>
      <c r="AF29" s="376"/>
      <c r="AG29" s="377"/>
      <c r="AH29" s="372">
        <v>47</v>
      </c>
      <c r="AI29" s="373"/>
      <c r="AJ29" s="373"/>
      <c r="AK29" s="373"/>
      <c r="AL29" s="374"/>
      <c r="AM29" s="372">
        <v>138744</v>
      </c>
      <c r="AN29" s="373"/>
      <c r="AO29" s="373"/>
      <c r="AP29" s="373"/>
      <c r="AQ29" s="373"/>
      <c r="AR29" s="374"/>
      <c r="AS29" s="372">
        <v>2952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143797</v>
      </c>
      <c r="BO29" s="420"/>
      <c r="BP29" s="420"/>
      <c r="BQ29" s="420"/>
      <c r="BR29" s="420"/>
      <c r="BS29" s="420"/>
      <c r="BT29" s="420"/>
      <c r="BU29" s="421"/>
      <c r="BV29" s="419">
        <v>143539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1203565</v>
      </c>
      <c r="BO30" s="454"/>
      <c r="BP30" s="454"/>
      <c r="BQ30" s="454"/>
      <c r="BR30" s="454"/>
      <c r="BS30" s="454"/>
      <c r="BT30" s="454"/>
      <c r="BU30" s="455"/>
      <c r="BV30" s="453">
        <v>1229224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宇陀衛生一部事務組合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曽爾村土地開発公社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国民健康保険特別会計（直診勘定）</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曽爾御杖行政一部事務組合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東宇陀環境衛生組合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奈良県広域水質検査センター組合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桜井宇陀広域連合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奈良県住宅新築資金等貸付金回収管理組合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奈良県後期高齢者医療広域連合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奈良県広域消防組合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ro4sTrUd57+jXLRVtlUfvDMOWSog7Sv8nZWgkrvLXq8fPu9xoZ23SaEHg5SDLWO4iTWNHwN3KoL5GZlFHghJQ==" saltValue="LFAYguIQdI/AeWJ08IXe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7.85</v>
      </c>
      <c r="G34" s="33">
        <v>7.45</v>
      </c>
      <c r="H34" s="33">
        <v>5.05</v>
      </c>
      <c r="I34" s="33">
        <v>6.75</v>
      </c>
      <c r="J34" s="34">
        <v>5.85</v>
      </c>
      <c r="K34" s="22"/>
      <c r="L34" s="22"/>
      <c r="M34" s="22"/>
      <c r="N34" s="22"/>
      <c r="O34" s="22"/>
      <c r="P34" s="22"/>
    </row>
    <row r="35" spans="1:16" ht="39" customHeight="1" x14ac:dyDescent="0.15">
      <c r="A35" s="22"/>
      <c r="B35" s="35"/>
      <c r="C35" s="1145" t="s">
        <v>533</v>
      </c>
      <c r="D35" s="1146"/>
      <c r="E35" s="1147"/>
      <c r="F35" s="36" t="s">
        <v>486</v>
      </c>
      <c r="G35" s="37" t="s">
        <v>486</v>
      </c>
      <c r="H35" s="37" t="s">
        <v>486</v>
      </c>
      <c r="I35" s="37" t="s">
        <v>486</v>
      </c>
      <c r="J35" s="38">
        <v>1.34</v>
      </c>
      <c r="K35" s="22"/>
      <c r="L35" s="22"/>
      <c r="M35" s="22"/>
      <c r="N35" s="22"/>
      <c r="O35" s="22"/>
      <c r="P35" s="22"/>
    </row>
    <row r="36" spans="1:16" ht="39" customHeight="1" x14ac:dyDescent="0.15">
      <c r="A36" s="22"/>
      <c r="B36" s="35"/>
      <c r="C36" s="1145" t="s">
        <v>534</v>
      </c>
      <c r="D36" s="1146"/>
      <c r="E36" s="1147"/>
      <c r="F36" s="36">
        <v>0.76</v>
      </c>
      <c r="G36" s="37">
        <v>0.52</v>
      </c>
      <c r="H36" s="37">
        <v>0.2</v>
      </c>
      <c r="I36" s="37">
        <v>0.36</v>
      </c>
      <c r="J36" s="38">
        <v>1.27</v>
      </c>
      <c r="K36" s="22"/>
      <c r="L36" s="22"/>
      <c r="M36" s="22"/>
      <c r="N36" s="22"/>
      <c r="O36" s="22"/>
      <c r="P36" s="22"/>
    </row>
    <row r="37" spans="1:16" ht="39" customHeight="1" x14ac:dyDescent="0.15">
      <c r="A37" s="22"/>
      <c r="B37" s="35"/>
      <c r="C37" s="1145" t="s">
        <v>535</v>
      </c>
      <c r="D37" s="1146"/>
      <c r="E37" s="1147"/>
      <c r="F37" s="36">
        <v>0.44</v>
      </c>
      <c r="G37" s="37">
        <v>1.94</v>
      </c>
      <c r="H37" s="37">
        <v>2.17</v>
      </c>
      <c r="I37" s="37">
        <v>2.08</v>
      </c>
      <c r="J37" s="38">
        <v>0.15</v>
      </c>
      <c r="K37" s="22"/>
      <c r="L37" s="22"/>
      <c r="M37" s="22"/>
      <c r="N37" s="22"/>
      <c r="O37" s="22"/>
      <c r="P37" s="22"/>
    </row>
    <row r="38" spans="1:16" ht="39" customHeight="1" x14ac:dyDescent="0.15">
      <c r="A38" s="22"/>
      <c r="B38" s="35"/>
      <c r="C38" s="1145" t="s">
        <v>536</v>
      </c>
      <c r="D38" s="1146"/>
      <c r="E38" s="1147"/>
      <c r="F38" s="36">
        <v>0.01</v>
      </c>
      <c r="G38" s="37">
        <v>0</v>
      </c>
      <c r="H38" s="37">
        <v>0</v>
      </c>
      <c r="I38" s="37">
        <v>0</v>
      </c>
      <c r="J38" s="38">
        <v>0</v>
      </c>
      <c r="K38" s="22"/>
      <c r="L38" s="22"/>
      <c r="M38" s="22"/>
      <c r="N38" s="22"/>
      <c r="O38" s="22"/>
      <c r="P38" s="22"/>
    </row>
    <row r="39" spans="1:16" ht="39" customHeight="1" x14ac:dyDescent="0.15">
      <c r="A39" s="22"/>
      <c r="B39" s="35"/>
      <c r="C39" s="1145" t="s">
        <v>537</v>
      </c>
      <c r="D39" s="1146"/>
      <c r="E39" s="1147"/>
      <c r="F39" s="36" t="s">
        <v>538</v>
      </c>
      <c r="G39" s="37" t="s">
        <v>539</v>
      </c>
      <c r="H39" s="37" t="s">
        <v>540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542</v>
      </c>
      <c r="D43" s="1149"/>
      <c r="E43" s="1150"/>
      <c r="F43" s="41">
        <v>0.4</v>
      </c>
      <c r="G43" s="42">
        <v>0.53</v>
      </c>
      <c r="H43" s="42">
        <v>0.15</v>
      </c>
      <c r="I43" s="42">
        <v>0.52</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9hZrIm8upkCxJXf1Y5n4i/+iPOzbvBmZjVLbiTG0R2e4QQAQ6kv4lGIT/RCGv4nKMQhWAwKsrw9dx0ZYi3w0Q==" saltValue="FVPEbUUZdUiU5objLtZg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221</v>
      </c>
      <c r="L45" s="60">
        <v>232</v>
      </c>
      <c r="M45" s="60">
        <v>245</v>
      </c>
      <c r="N45" s="60">
        <v>307</v>
      </c>
      <c r="O45" s="61">
        <v>327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40</v>
      </c>
      <c r="L48" s="64">
        <v>45</v>
      </c>
      <c r="M48" s="64">
        <v>45</v>
      </c>
      <c r="N48" s="64">
        <v>39</v>
      </c>
      <c r="O48" s="65">
        <v>42</v>
      </c>
      <c r="P48" s="48"/>
      <c r="Q48" s="48"/>
      <c r="R48" s="48"/>
      <c r="S48" s="48"/>
      <c r="T48" s="48"/>
      <c r="U48" s="48"/>
    </row>
    <row r="49" spans="1:21" ht="30.75" customHeight="1" x14ac:dyDescent="0.15">
      <c r="A49" s="48"/>
      <c r="B49" s="1178"/>
      <c r="C49" s="1179"/>
      <c r="D49" s="62"/>
      <c r="E49" s="1155" t="s">
        <v>14</v>
      </c>
      <c r="F49" s="1155"/>
      <c r="G49" s="1155"/>
      <c r="H49" s="1155"/>
      <c r="I49" s="1155"/>
      <c r="J49" s="1156"/>
      <c r="K49" s="63">
        <v>5</v>
      </c>
      <c r="L49" s="64">
        <v>5</v>
      </c>
      <c r="M49" s="64">
        <v>4</v>
      </c>
      <c r="N49" s="64">
        <v>5</v>
      </c>
      <c r="O49" s="65">
        <v>5</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213</v>
      </c>
      <c r="L52" s="64">
        <v>217</v>
      </c>
      <c r="M52" s="64">
        <v>219</v>
      </c>
      <c r="N52" s="64">
        <v>233</v>
      </c>
      <c r="O52" s="65">
        <v>263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53</v>
      </c>
      <c r="L53" s="69">
        <v>65</v>
      </c>
      <c r="M53" s="69">
        <v>75</v>
      </c>
      <c r="N53" s="69">
        <v>118</v>
      </c>
      <c r="O53" s="70">
        <v>111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kOhzgFDWmrElKxxB98hidhJG1yu3NDnfm0TJEtX4D5grfpYLbtI/9ndxfoezmrCfprEbCetkwi21uSEPyGaOA==" saltValue="a/8pcr6Z8MpSLUQ43NWV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2665</v>
      </c>
      <c r="J41" s="344">
        <v>2765</v>
      </c>
      <c r="K41" s="344">
        <v>2927</v>
      </c>
      <c r="L41" s="344">
        <v>2964</v>
      </c>
      <c r="M41" s="345">
        <v>2970</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436</v>
      </c>
      <c r="J43" s="347">
        <v>452</v>
      </c>
      <c r="K43" s="347">
        <v>438</v>
      </c>
      <c r="L43" s="347">
        <v>445</v>
      </c>
      <c r="M43" s="348">
        <v>446</v>
      </c>
    </row>
    <row r="44" spans="2:13" ht="27.75" customHeight="1" x14ac:dyDescent="0.15">
      <c r="B44" s="1186"/>
      <c r="C44" s="1187"/>
      <c r="D44" s="106"/>
      <c r="E44" s="1190" t="s">
        <v>34</v>
      </c>
      <c r="F44" s="1190"/>
      <c r="G44" s="1190"/>
      <c r="H44" s="1191"/>
      <c r="I44" s="346">
        <v>16</v>
      </c>
      <c r="J44" s="347">
        <v>20</v>
      </c>
      <c r="K44" s="347">
        <v>21</v>
      </c>
      <c r="L44" s="347">
        <v>19</v>
      </c>
      <c r="M44" s="348">
        <v>21</v>
      </c>
    </row>
    <row r="45" spans="2:13" ht="27.75" customHeight="1" x14ac:dyDescent="0.15">
      <c r="B45" s="1186"/>
      <c r="C45" s="1187"/>
      <c r="D45" s="106"/>
      <c r="E45" s="1190" t="s">
        <v>35</v>
      </c>
      <c r="F45" s="1190"/>
      <c r="G45" s="1190"/>
      <c r="H45" s="1191"/>
      <c r="I45" s="346">
        <v>244</v>
      </c>
      <c r="J45" s="347">
        <v>396</v>
      </c>
      <c r="K45" s="347">
        <v>367</v>
      </c>
      <c r="L45" s="347">
        <v>364</v>
      </c>
      <c r="M45" s="348">
        <v>352</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2003</v>
      </c>
      <c r="J50" s="347">
        <v>2251</v>
      </c>
      <c r="K50" s="347">
        <v>2241</v>
      </c>
      <c r="L50" s="347">
        <v>2325</v>
      </c>
      <c r="M50" s="348">
        <v>2302</v>
      </c>
    </row>
    <row r="51" spans="2:13" ht="27.75" customHeight="1" x14ac:dyDescent="0.15">
      <c r="B51" s="1186"/>
      <c r="C51" s="1187"/>
      <c r="D51" s="106"/>
      <c r="E51" s="1190" t="s">
        <v>42</v>
      </c>
      <c r="F51" s="1190"/>
      <c r="G51" s="1190"/>
      <c r="H51" s="1191"/>
      <c r="I51" s="346">
        <v>0</v>
      </c>
      <c r="J51" s="347">
        <v>0</v>
      </c>
      <c r="K51" s="347">
        <v>0</v>
      </c>
      <c r="L51" s="347">
        <v>0</v>
      </c>
      <c r="M51" s="348" t="s">
        <v>486</v>
      </c>
    </row>
    <row r="52" spans="2:13" ht="27.75" customHeight="1" x14ac:dyDescent="0.15">
      <c r="B52" s="1188"/>
      <c r="C52" s="1189"/>
      <c r="D52" s="106"/>
      <c r="E52" s="1190" t="s">
        <v>43</v>
      </c>
      <c r="F52" s="1190"/>
      <c r="G52" s="1190"/>
      <c r="H52" s="1191"/>
      <c r="I52" s="346">
        <v>2251</v>
      </c>
      <c r="J52" s="347">
        <v>2190</v>
      </c>
      <c r="K52" s="347">
        <v>2307</v>
      </c>
      <c r="L52" s="347">
        <v>2308</v>
      </c>
      <c r="M52" s="348">
        <v>2311</v>
      </c>
    </row>
    <row r="53" spans="2:13" ht="27.75" customHeight="1" thickBot="1" x14ac:dyDescent="0.2">
      <c r="B53" s="1192" t="s">
        <v>19</v>
      </c>
      <c r="C53" s="1193"/>
      <c r="D53" s="110"/>
      <c r="E53" s="1194" t="s">
        <v>44</v>
      </c>
      <c r="F53" s="1194"/>
      <c r="G53" s="1194"/>
      <c r="H53" s="1195"/>
      <c r="I53" s="349">
        <v>-892</v>
      </c>
      <c r="J53" s="350">
        <v>-810</v>
      </c>
      <c r="K53" s="350">
        <v>-796</v>
      </c>
      <c r="L53" s="350">
        <v>-839</v>
      </c>
      <c r="M53" s="351">
        <v>-824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pghqqV9hQwqXn1gDRGvhC3HqPKar4k8lRl4QM2roDTZEUMcb8+Fe6gbiIi6IBgv3oZcsFA/Vhld91xN+2uxuQ==" saltValue="viqJWppEg16/8Xd0VZ2z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6" zoomScaleNormal="66"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861</v>
      </c>
      <c r="G55" s="352">
        <v>862</v>
      </c>
      <c r="H55" s="353">
        <v>865</v>
      </c>
    </row>
    <row r="56" spans="2:8" ht="52.5" customHeight="1" x14ac:dyDescent="0.15">
      <c r="B56" s="122"/>
      <c r="C56" s="1213" t="s">
        <v>47</v>
      </c>
      <c r="D56" s="1213"/>
      <c r="E56" s="1214"/>
      <c r="F56" s="354">
        <v>143</v>
      </c>
      <c r="G56" s="354">
        <v>144</v>
      </c>
      <c r="H56" s="355">
        <v>144</v>
      </c>
    </row>
    <row r="57" spans="2:8" ht="53.25" customHeight="1" x14ac:dyDescent="0.15">
      <c r="B57" s="122"/>
      <c r="C57" s="1215" t="s">
        <v>48</v>
      </c>
      <c r="D57" s="1215"/>
      <c r="E57" s="1216"/>
      <c r="F57" s="356">
        <v>1151</v>
      </c>
      <c r="G57" s="356">
        <v>1229</v>
      </c>
      <c r="H57" s="357">
        <v>1204</v>
      </c>
    </row>
    <row r="58" spans="2:8" ht="45.75" customHeight="1" x14ac:dyDescent="0.15">
      <c r="B58" s="123"/>
      <c r="C58" s="1203" t="s">
        <v>548</v>
      </c>
      <c r="D58" s="1204"/>
      <c r="E58" s="1205"/>
      <c r="F58" s="358">
        <v>565</v>
      </c>
      <c r="G58" s="358">
        <v>604</v>
      </c>
      <c r="H58" s="359">
        <v>612</v>
      </c>
    </row>
    <row r="59" spans="2:8" ht="45.75" customHeight="1" x14ac:dyDescent="0.15">
      <c r="B59" s="123"/>
      <c r="C59" s="1203" t="s">
        <v>549</v>
      </c>
      <c r="D59" s="1204"/>
      <c r="E59" s="1205"/>
      <c r="F59" s="358">
        <v>261</v>
      </c>
      <c r="G59" s="358">
        <v>259</v>
      </c>
      <c r="H59" s="359">
        <v>234</v>
      </c>
    </row>
    <row r="60" spans="2:8" ht="45.75" customHeight="1" x14ac:dyDescent="0.15">
      <c r="B60" s="123"/>
      <c r="C60" s="1203" t="s">
        <v>550</v>
      </c>
      <c r="D60" s="1204"/>
      <c r="E60" s="1205"/>
      <c r="F60" s="358">
        <v>148</v>
      </c>
      <c r="G60" s="358">
        <v>148</v>
      </c>
      <c r="H60" s="359">
        <v>145</v>
      </c>
    </row>
    <row r="61" spans="2:8" ht="45.75" customHeight="1" x14ac:dyDescent="0.15">
      <c r="B61" s="123"/>
      <c r="C61" s="1203" t="s">
        <v>551</v>
      </c>
      <c r="D61" s="1204"/>
      <c r="E61" s="1205"/>
      <c r="F61" s="358">
        <v>129</v>
      </c>
      <c r="G61" s="358">
        <v>129</v>
      </c>
      <c r="H61" s="359">
        <v>129</v>
      </c>
    </row>
    <row r="62" spans="2:8" ht="45.75" customHeight="1" thickBot="1" x14ac:dyDescent="0.2">
      <c r="B62" s="124"/>
      <c r="C62" s="1206" t="s">
        <v>552</v>
      </c>
      <c r="D62" s="1207"/>
      <c r="E62" s="1208"/>
      <c r="F62" s="360">
        <v>2</v>
      </c>
      <c r="G62" s="360">
        <v>51</v>
      </c>
      <c r="H62" s="361">
        <v>39</v>
      </c>
    </row>
    <row r="63" spans="2:8" ht="52.5" customHeight="1" thickBot="1" x14ac:dyDescent="0.2">
      <c r="B63" s="125"/>
      <c r="C63" s="1209" t="s">
        <v>49</v>
      </c>
      <c r="D63" s="1209"/>
      <c r="E63" s="1210"/>
      <c r="F63" s="362">
        <v>2155</v>
      </c>
      <c r="G63" s="362">
        <v>2235</v>
      </c>
      <c r="H63" s="363">
        <v>2212</v>
      </c>
    </row>
    <row r="64" spans="2:8" x14ac:dyDescent="0.15"/>
  </sheetData>
  <sheetProtection algorithmName="SHA-512" hashValue="T2DDltdbirY8qrOSXjwm5aNaNBn5WacHmV5DzTpXp70J4Z50n1oF8QV8Hbb1wPVeJTIKX+PkIPLVNaf+uB/hKA==" saltValue="G/0cDReRgb1myUXM2x9Z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344270</v>
      </c>
      <c r="E3" s="144"/>
      <c r="F3" s="145">
        <v>301035</v>
      </c>
      <c r="G3" s="146"/>
      <c r="H3" s="147"/>
    </row>
    <row r="4" spans="1:8" x14ac:dyDescent="0.15">
      <c r="A4" s="148"/>
      <c r="B4" s="149"/>
      <c r="C4" s="150"/>
      <c r="D4" s="151">
        <v>246360</v>
      </c>
      <c r="E4" s="152"/>
      <c r="F4" s="153">
        <v>154376</v>
      </c>
      <c r="G4" s="154"/>
      <c r="H4" s="155"/>
    </row>
    <row r="5" spans="1:8" x14ac:dyDescent="0.15">
      <c r="A5" s="136" t="s">
        <v>519</v>
      </c>
      <c r="B5" s="141"/>
      <c r="C5" s="142"/>
      <c r="D5" s="143">
        <v>282788</v>
      </c>
      <c r="E5" s="144"/>
      <c r="F5" s="145">
        <v>362690</v>
      </c>
      <c r="G5" s="146"/>
      <c r="H5" s="147"/>
    </row>
    <row r="6" spans="1:8" x14ac:dyDescent="0.15">
      <c r="A6" s="148"/>
      <c r="B6" s="149"/>
      <c r="C6" s="150"/>
      <c r="D6" s="151">
        <v>190617</v>
      </c>
      <c r="E6" s="152"/>
      <c r="F6" s="153">
        <v>172580</v>
      </c>
      <c r="G6" s="154"/>
      <c r="H6" s="155"/>
    </row>
    <row r="7" spans="1:8" x14ac:dyDescent="0.15">
      <c r="A7" s="136" t="s">
        <v>520</v>
      </c>
      <c r="B7" s="141"/>
      <c r="C7" s="142"/>
      <c r="D7" s="143">
        <v>580475</v>
      </c>
      <c r="E7" s="144"/>
      <c r="F7" s="145">
        <v>296093</v>
      </c>
      <c r="G7" s="146"/>
      <c r="H7" s="147"/>
    </row>
    <row r="8" spans="1:8" x14ac:dyDescent="0.15">
      <c r="A8" s="148"/>
      <c r="B8" s="149"/>
      <c r="C8" s="150"/>
      <c r="D8" s="151">
        <v>387449</v>
      </c>
      <c r="E8" s="152"/>
      <c r="F8" s="153">
        <v>140545</v>
      </c>
      <c r="G8" s="154"/>
      <c r="H8" s="155"/>
    </row>
    <row r="9" spans="1:8" x14ac:dyDescent="0.15">
      <c r="A9" s="136" t="s">
        <v>521</v>
      </c>
      <c r="B9" s="141"/>
      <c r="C9" s="142"/>
      <c r="D9" s="143">
        <v>340904</v>
      </c>
      <c r="E9" s="144"/>
      <c r="F9" s="145">
        <v>308655</v>
      </c>
      <c r="G9" s="146"/>
      <c r="H9" s="147"/>
    </row>
    <row r="10" spans="1:8" x14ac:dyDescent="0.15">
      <c r="A10" s="148"/>
      <c r="B10" s="149"/>
      <c r="C10" s="150"/>
      <c r="D10" s="151">
        <v>226673</v>
      </c>
      <c r="E10" s="152"/>
      <c r="F10" s="153">
        <v>169887</v>
      </c>
      <c r="G10" s="154"/>
      <c r="H10" s="155"/>
    </row>
    <row r="11" spans="1:8" x14ac:dyDescent="0.15">
      <c r="A11" s="136" t="s">
        <v>522</v>
      </c>
      <c r="B11" s="141"/>
      <c r="C11" s="142"/>
      <c r="D11" s="143">
        <v>325386</v>
      </c>
      <c r="E11" s="144"/>
      <c r="F11" s="145">
        <v>325476</v>
      </c>
      <c r="G11" s="146"/>
      <c r="H11" s="147"/>
    </row>
    <row r="12" spans="1:8" x14ac:dyDescent="0.15">
      <c r="A12" s="148"/>
      <c r="B12" s="149"/>
      <c r="C12" s="156"/>
      <c r="D12" s="151">
        <v>252709</v>
      </c>
      <c r="E12" s="152"/>
      <c r="F12" s="153">
        <v>190204</v>
      </c>
      <c r="G12" s="154"/>
      <c r="H12" s="155"/>
    </row>
    <row r="13" spans="1:8" x14ac:dyDescent="0.15">
      <c r="A13" s="136"/>
      <c r="B13" s="141"/>
      <c r="C13" s="157"/>
      <c r="D13" s="158">
        <v>374765</v>
      </c>
      <c r="E13" s="159"/>
      <c r="F13" s="160">
        <v>318790</v>
      </c>
      <c r="G13" s="161"/>
      <c r="H13" s="147"/>
    </row>
    <row r="14" spans="1:8" x14ac:dyDescent="0.15">
      <c r="A14" s="148"/>
      <c r="B14" s="149"/>
      <c r="C14" s="150"/>
      <c r="D14" s="151">
        <v>260762</v>
      </c>
      <c r="E14" s="152"/>
      <c r="F14" s="153">
        <v>165518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7.85</v>
      </c>
      <c r="C19" s="162">
        <f>ROUND(VALUE(SUBSTITUTE(実質収支比率等に係る経年分析!G$48,"▲","-")),2)</f>
        <v>7.45</v>
      </c>
      <c r="D19" s="162">
        <f>ROUND(VALUE(SUBSTITUTE(実質収支比率等に係る経年分析!H$48,"▲","-")),2)</f>
        <v>5.0599999999999996</v>
      </c>
      <c r="E19" s="162">
        <f>ROUND(VALUE(SUBSTITUTE(実質収支比率等に係る経年分析!I$48,"▲","-")),2)</f>
        <v>6.75</v>
      </c>
      <c r="F19" s="162">
        <f>ROUND(VALUE(SUBSTITUTE(実質収支比率等に係る経年分析!J$48,"▲","-")),2)</f>
        <v>5.86</v>
      </c>
    </row>
    <row r="20" spans="1:11" x14ac:dyDescent="0.15">
      <c r="A20" s="162" t="s">
        <v>53</v>
      </c>
      <c r="B20" s="162">
        <f>ROUND(VALUE(SUBSTITUTE(実質収支比率等に係る経年分析!F$47,"▲","-")),2)</f>
        <v>69.650000000000006</v>
      </c>
      <c r="C20" s="162">
        <f>ROUND(VALUE(SUBSTITUTE(実質収支比率等に係る経年分析!G$47,"▲","-")),2)</f>
        <v>62.06</v>
      </c>
      <c r="D20" s="162">
        <f>ROUND(VALUE(SUBSTITUTE(実質収支比率等に係る経年分析!H$47,"▲","-")),2)</f>
        <v>63.93</v>
      </c>
      <c r="E20" s="162">
        <f>ROUND(VALUE(SUBSTITUTE(実質収支比率等に係る経年分析!I$47,"▲","-")),2)</f>
        <v>62.96</v>
      </c>
      <c r="F20" s="162">
        <f>ROUND(VALUE(SUBSTITUTE(実質収支比率等に係る経年分析!J$47,"▲","-")),2)</f>
        <v>60.61</v>
      </c>
    </row>
    <row r="21" spans="1:11" x14ac:dyDescent="0.15">
      <c r="A21" s="162" t="s">
        <v>54</v>
      </c>
      <c r="B21" s="162">
        <f>IF(ISNUMBER(VALUE(SUBSTITUTE(実質収支比率等に係る経年分析!F$49,"▲","-"))),ROUND(VALUE(SUBSTITUTE(実質収支比率等に係る経年分析!F$49,"▲","-")),2),NA())</f>
        <v>3.21</v>
      </c>
      <c r="C21" s="162">
        <f>IF(ISNUMBER(VALUE(SUBSTITUTE(実質収支比率等に係る経年分析!G$49,"▲","-"))),ROUND(VALUE(SUBSTITUTE(実質収支比率等に係る経年分析!G$49,"▲","-")),2),NA())</f>
        <v>0.51</v>
      </c>
      <c r="D21" s="162">
        <f>IF(ISNUMBER(VALUE(SUBSTITUTE(実質収支比率等に係る経年分析!H$49,"▲","-"))),ROUND(VALUE(SUBSTITUTE(実質収支比率等に係る経年分析!H$49,"▲","-")),2),NA())</f>
        <v>-2.5</v>
      </c>
      <c r="E21" s="162">
        <f>IF(ISNUMBER(VALUE(SUBSTITUTE(実質収支比率等に係る経年分析!I$49,"▲","-"))),ROUND(VALUE(SUBSTITUTE(実質収支比率等に係る経年分析!I$49,"▲","-")),2),NA())</f>
        <v>1.87</v>
      </c>
      <c r="F21" s="162">
        <f>IF(ISNUMBER(VALUE(SUBSTITUTE(実質収支比率等に係る経年分析!J$49,"▲","-"))),ROUND(VALUE(SUBSTITUTE(実質収支比率等に係る経年分析!J$49,"▲","-")),2),NA())</f>
        <v>-0.44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国民健康保険特別会計（直診勘定）</v>
      </c>
      <c r="B31" s="163">
        <f>IF(ROUND(VALUE(SUBSTITUTE(連結実質赤字比率に係る赤字・黒字の構成分析!F$39,"▲", "-")), 2) &lt; 0, ABS(ROUND(VALUE(SUBSTITUTE(連結実質赤字比率に係る赤字・黒字の構成分析!F$39,"▲", "-")), 2)), NA())</f>
        <v>1.59</v>
      </c>
      <c r="C31" s="163" t="e">
        <f>IF(ROUND(VALUE(SUBSTITUTE(連結実質赤字比率に係る赤字・黒字の構成分析!F$39,"▲", "-")), 2) &gt;= 0, ABS(ROUND(VALUE(SUBSTITUTE(連結実質赤字比率に係る赤字・黒字の構成分析!F$39,"▲", "-")), 2)), NA())</f>
        <v>#N/A</v>
      </c>
      <c r="D31" s="163">
        <f>IF(ROUND(VALUE(SUBSTITUTE(連結実質赤字比率に係る赤字・黒字の構成分析!G$39,"▲", "-")), 2) &lt; 0, ABS(ROUND(VALUE(SUBSTITUTE(連結実質赤字比率に係る赤字・黒字の構成分析!G$39,"▲", "-")), 2)), NA())</f>
        <v>1.0900000000000001</v>
      </c>
      <c r="E31" s="163" t="e">
        <f>IF(ROUND(VALUE(SUBSTITUTE(連結実質赤字比率に係る赤字・黒字の構成分析!G$39,"▲", "-")), 2) &gt;= 0, ABS(ROUND(VALUE(SUBSTITUTE(連結実質赤字比率に係る赤字・黒字の構成分析!G$39,"▲", "-")), 2)), NA())</f>
        <v>#N/A</v>
      </c>
      <c r="F31" s="163">
        <f>IF(ROUND(VALUE(SUBSTITUTE(連結実質赤字比率に係る赤字・黒字の構成分析!H$39,"▲", "-")), 2) &lt; 0, ABS(ROUND(VALUE(SUBSTITUTE(連結実質赤字比率に係る赤字・黒字の構成分析!H$39,"▲", "-")), 2)), NA())</f>
        <v>0.05</v>
      </c>
      <c r="G31" s="163" t="e">
        <f>IF(ROUND(VALUE(SUBSTITUTE(連結実質赤字比率に係る赤字・黒字の構成分析!H$39,"▲", "-")), 2) &gt;= 0, ABS(ROUND(VALUE(SUBSTITUTE(連結実質赤字比率に係る赤字・黒字の構成分析!H$39,"▲", "-")), 2)), NA())</f>
        <v>#N/A</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1.94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0.15</v>
      </c>
    </row>
    <row r="34" spans="1:16" x14ac:dyDescent="0.15">
      <c r="A34" s="163" t="str">
        <f>IF(連結実質赤字比率に係る赤字・黒字の構成分析!C$36="",NA(),連結実質赤字比率に係る赤字・黒字の構成分析!C$36)</f>
        <v>国民健康保険特別会計（事業勘定）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1.27</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7.85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7.45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213</v>
      </c>
      <c r="E42" s="164"/>
      <c r="F42" s="164"/>
      <c r="G42" s="164">
        <f>'実質公債費比率（分子）の構造'!L$52</f>
        <v>217</v>
      </c>
      <c r="H42" s="164"/>
      <c r="I42" s="164"/>
      <c r="J42" s="164">
        <f>'実質公債費比率（分子）の構造'!M$52</f>
        <v>219</v>
      </c>
      <c r="K42" s="164"/>
      <c r="L42" s="164"/>
      <c r="M42" s="164">
        <f>'実質公債費比率（分子）の構造'!N$52</f>
        <v>233</v>
      </c>
      <c r="N42" s="164"/>
      <c r="O42" s="164"/>
      <c r="P42" s="164">
        <f>'実質公債費比率（分子）の構造'!O$52</f>
        <v>263</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v>
      </c>
      <c r="C45" s="164"/>
      <c r="D45" s="164"/>
      <c r="E45" s="164">
        <f>'実質公債費比率（分子）の構造'!L$49</f>
        <v>5</v>
      </c>
      <c r="F45" s="164"/>
      <c r="G45" s="164"/>
      <c r="H45" s="164">
        <f>'実質公債費比率（分子）の構造'!M$49</f>
        <v>4</v>
      </c>
      <c r="I45" s="164"/>
      <c r="J45" s="164"/>
      <c r="K45" s="164">
        <f>'実質公債費比率（分子）の構造'!N$49</f>
        <v>5</v>
      </c>
      <c r="L45" s="164"/>
      <c r="M45" s="164"/>
      <c r="N45" s="164">
        <f>'実質公債費比率（分子）の構造'!O$49</f>
        <v>5</v>
      </c>
      <c r="O45" s="164"/>
      <c r="P45" s="164"/>
    </row>
    <row r="46" spans="1:16" x14ac:dyDescent="0.15">
      <c r="A46" s="164" t="s">
        <v>64</v>
      </c>
      <c r="B46" s="164">
        <f>'実質公債費比率（分子）の構造'!K$48</f>
        <v>40</v>
      </c>
      <c r="C46" s="164"/>
      <c r="D46" s="164"/>
      <c r="E46" s="164">
        <f>'実質公債費比率（分子）の構造'!L$48</f>
        <v>45</v>
      </c>
      <c r="F46" s="164"/>
      <c r="G46" s="164"/>
      <c r="H46" s="164">
        <f>'実質公債費比率（分子）の構造'!M$48</f>
        <v>45</v>
      </c>
      <c r="I46" s="164"/>
      <c r="J46" s="164"/>
      <c r="K46" s="164">
        <f>'実質公債費比率（分子）の構造'!N$48</f>
        <v>39</v>
      </c>
      <c r="L46" s="164"/>
      <c r="M46" s="164"/>
      <c r="N46" s="164">
        <f>'実質公債費比率（分子）の構造'!O$48</f>
        <v>42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221</v>
      </c>
      <c r="C49" s="164"/>
      <c r="D49" s="164"/>
      <c r="E49" s="164">
        <f>'実質公債費比率（分子）の構造'!L$45</f>
        <v>232</v>
      </c>
      <c r="F49" s="164"/>
      <c r="G49" s="164"/>
      <c r="H49" s="164">
        <f>'実質公債費比率（分子）の構造'!M$45</f>
        <v>245</v>
      </c>
      <c r="I49" s="164"/>
      <c r="J49" s="164"/>
      <c r="K49" s="164">
        <f>'実質公債費比率（分子）の構造'!N$45</f>
        <v>307</v>
      </c>
      <c r="L49" s="164"/>
      <c r="M49" s="164"/>
      <c r="N49" s="164">
        <f>'実質公債費比率（分子）の構造'!O$45</f>
        <v>327</v>
      </c>
      <c r="O49" s="164"/>
      <c r="P49" s="164"/>
    </row>
    <row r="50" spans="1:16" x14ac:dyDescent="0.15">
      <c r="A50" s="164" t="s">
        <v>67</v>
      </c>
      <c r="B50" s="164" t="e">
        <f>NA()</f>
        <v>#N/A</v>
      </c>
      <c r="C50" s="164">
        <f>IF(ISNUMBER('実質公債費比率（分子）の構造'!K$53),'実質公債費比率（分子）の構造'!K$53,NA())</f>
        <v>53</v>
      </c>
      <c r="D50" s="164" t="e">
        <f>NA()</f>
        <v>#N/A</v>
      </c>
      <c r="E50" s="164" t="e">
        <f>NA()</f>
        <v>#N/A</v>
      </c>
      <c r="F50" s="164">
        <f>IF(ISNUMBER('実質公債費比率（分子）の構造'!L$53),'実質公債費比率（分子）の構造'!L$53,NA())</f>
        <v>65</v>
      </c>
      <c r="G50" s="164" t="e">
        <f>NA()</f>
        <v>#N/A</v>
      </c>
      <c r="H50" s="164" t="e">
        <f>NA()</f>
        <v>#N/A</v>
      </c>
      <c r="I50" s="164">
        <f>IF(ISNUMBER('実質公債費比率（分子）の構造'!M$53),'実質公債費比率（分子）の構造'!M$53,NA())</f>
        <v>75</v>
      </c>
      <c r="J50" s="164" t="e">
        <f>NA()</f>
        <v>#N/A</v>
      </c>
      <c r="K50" s="164" t="e">
        <f>NA()</f>
        <v>#N/A</v>
      </c>
      <c r="L50" s="164">
        <f>IF(ISNUMBER('実質公債費比率（分子）の構造'!N$53),'実質公債費比率（分子）の構造'!N$53,NA())</f>
        <v>118</v>
      </c>
      <c r="M50" s="164" t="e">
        <f>NA()</f>
        <v>#N/A</v>
      </c>
      <c r="N50" s="164" t="e">
        <f>NA()</f>
        <v>#N/A</v>
      </c>
      <c r="O50" s="164">
        <f>IF(ISNUMBER('実質公債費比率（分子）の構造'!O$53),'実質公債費比率（分子）の構造'!O$53,NA())</f>
        <v>111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2251</v>
      </c>
      <c r="E56" s="163"/>
      <c r="F56" s="163"/>
      <c r="G56" s="163">
        <f>'将来負担比率（分子）の構造'!J$52</f>
        <v>2190</v>
      </c>
      <c r="H56" s="163"/>
      <c r="I56" s="163"/>
      <c r="J56" s="163">
        <f>'将来負担比率（分子）の構造'!K$52</f>
        <v>2307</v>
      </c>
      <c r="K56" s="163"/>
      <c r="L56" s="163"/>
      <c r="M56" s="163">
        <f>'将来負担比率（分子）の構造'!L$52</f>
        <v>2308</v>
      </c>
      <c r="N56" s="163"/>
      <c r="O56" s="163"/>
      <c r="P56" s="163">
        <f>'将来負担比率（分子）の構造'!M$52</f>
        <v>2311</v>
      </c>
    </row>
    <row r="57" spans="1:16" x14ac:dyDescent="0.15">
      <c r="A57" s="163" t="s">
        <v>42</v>
      </c>
      <c r="B57" s="163"/>
      <c r="C57" s="163"/>
      <c r="D57" s="163">
        <f>'将来負担比率（分子）の構造'!I$51</f>
        <v>0</v>
      </c>
      <c r="E57" s="163"/>
      <c r="F57" s="163"/>
      <c r="G57" s="163">
        <f>'将来負担比率（分子）の構造'!J$51</f>
        <v>0</v>
      </c>
      <c r="H57" s="163"/>
      <c r="I57" s="163"/>
      <c r="J57" s="163">
        <f>'将来負担比率（分子）の構造'!K$51</f>
        <v>0</v>
      </c>
      <c r="K57" s="163"/>
      <c r="L57" s="163"/>
      <c r="M57" s="163">
        <f>'将来負担比率（分子）の構造'!L$51</f>
        <v>0</v>
      </c>
      <c r="N57" s="163"/>
      <c r="O57" s="163"/>
      <c r="P57" s="163" t="str">
        <f>'将来負担比率（分子）の構造'!M$51</f>
        <v>-</v>
      </c>
    </row>
    <row r="58" spans="1:16" x14ac:dyDescent="0.15">
      <c r="A58" s="163" t="s">
        <v>41</v>
      </c>
      <c r="B58" s="163"/>
      <c r="C58" s="163"/>
      <c r="D58" s="163">
        <f>'将来負担比率（分子）の構造'!I$50</f>
        <v>2003</v>
      </c>
      <c r="E58" s="163"/>
      <c r="F58" s="163"/>
      <c r="G58" s="163">
        <f>'将来負担比率（分子）の構造'!J$50</f>
        <v>2251</v>
      </c>
      <c r="H58" s="163"/>
      <c r="I58" s="163"/>
      <c r="J58" s="163">
        <f>'将来負担比率（分子）の構造'!K$50</f>
        <v>2241</v>
      </c>
      <c r="K58" s="163"/>
      <c r="L58" s="163"/>
      <c r="M58" s="163">
        <f>'将来負担比率（分子）の構造'!L$50</f>
        <v>2325</v>
      </c>
      <c r="N58" s="163"/>
      <c r="O58" s="163"/>
      <c r="P58" s="163">
        <f>'将来負担比率（分子）の構造'!M$50</f>
        <v>2302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244</v>
      </c>
      <c r="C62" s="163"/>
      <c r="D62" s="163"/>
      <c r="E62" s="163">
        <f>'将来負担比率（分子）の構造'!J$45</f>
        <v>396</v>
      </c>
      <c r="F62" s="163"/>
      <c r="G62" s="163"/>
      <c r="H62" s="163">
        <f>'将来負担比率（分子）の構造'!K$45</f>
        <v>367</v>
      </c>
      <c r="I62" s="163"/>
      <c r="J62" s="163"/>
      <c r="K62" s="163">
        <f>'将来負担比率（分子）の構造'!L$45</f>
        <v>364</v>
      </c>
      <c r="L62" s="163"/>
      <c r="M62" s="163"/>
      <c r="N62" s="163">
        <f>'将来負担比率（分子）の構造'!M$45</f>
        <v>352</v>
      </c>
      <c r="O62" s="163"/>
      <c r="P62" s="163"/>
    </row>
    <row r="63" spans="1:16" x14ac:dyDescent="0.15">
      <c r="A63" s="163" t="s">
        <v>34</v>
      </c>
      <c r="B63" s="163">
        <f>'将来負担比率（分子）の構造'!I$44</f>
        <v>16</v>
      </c>
      <c r="C63" s="163"/>
      <c r="D63" s="163"/>
      <c r="E63" s="163">
        <f>'将来負担比率（分子）の構造'!J$44</f>
        <v>20</v>
      </c>
      <c r="F63" s="163"/>
      <c r="G63" s="163"/>
      <c r="H63" s="163">
        <f>'将来負担比率（分子）の構造'!K$44</f>
        <v>21</v>
      </c>
      <c r="I63" s="163"/>
      <c r="J63" s="163"/>
      <c r="K63" s="163">
        <f>'将来負担比率（分子）の構造'!L$44</f>
        <v>19</v>
      </c>
      <c r="L63" s="163"/>
      <c r="M63" s="163"/>
      <c r="N63" s="163">
        <f>'将来負担比率（分子）の構造'!M$44</f>
        <v>21</v>
      </c>
      <c r="O63" s="163"/>
      <c r="P63" s="163"/>
    </row>
    <row r="64" spans="1:16" x14ac:dyDescent="0.15">
      <c r="A64" s="163" t="s">
        <v>33</v>
      </c>
      <c r="B64" s="163">
        <f>'将来負担比率（分子）の構造'!I$43</f>
        <v>436</v>
      </c>
      <c r="C64" s="163"/>
      <c r="D64" s="163"/>
      <c r="E64" s="163">
        <f>'将来負担比率（分子）の構造'!J$43</f>
        <v>452</v>
      </c>
      <c r="F64" s="163"/>
      <c r="G64" s="163"/>
      <c r="H64" s="163">
        <f>'将来負担比率（分子）の構造'!K$43</f>
        <v>438</v>
      </c>
      <c r="I64" s="163"/>
      <c r="J64" s="163"/>
      <c r="K64" s="163">
        <f>'将来負担比率（分子）の構造'!L$43</f>
        <v>445</v>
      </c>
      <c r="L64" s="163"/>
      <c r="M64" s="163"/>
      <c r="N64" s="163">
        <f>'将来負担比率（分子）の構造'!M$43</f>
        <v>446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2665</v>
      </c>
      <c r="C66" s="163"/>
      <c r="D66" s="163"/>
      <c r="E66" s="163">
        <f>'将来負担比率（分子）の構造'!J$41</f>
        <v>2765</v>
      </c>
      <c r="F66" s="163"/>
      <c r="G66" s="163"/>
      <c r="H66" s="163">
        <f>'将来負担比率（分子）の構造'!K$41</f>
        <v>2927</v>
      </c>
      <c r="I66" s="163"/>
      <c r="J66" s="163"/>
      <c r="K66" s="163">
        <f>'将来負担比率（分子）の構造'!L$41</f>
        <v>2964</v>
      </c>
      <c r="L66" s="163"/>
      <c r="M66" s="163"/>
      <c r="N66" s="163">
        <f>'将来負担比率（分子）の構造'!M$41</f>
        <v>2970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861</v>
      </c>
      <c r="C72" s="167">
        <f>基金残高に係る経年分析!G55</f>
        <v>862</v>
      </c>
      <c r="D72" s="167">
        <f>基金残高に係る経年分析!H55</f>
        <v>865</v>
      </c>
    </row>
    <row r="73" spans="1:16" x14ac:dyDescent="0.15">
      <c r="A73" s="166" t="s">
        <v>74</v>
      </c>
      <c r="B73" s="167">
        <f>基金残高に係る経年分析!F56</f>
        <v>143</v>
      </c>
      <c r="C73" s="167">
        <f>基金残高に係る経年分析!G56</f>
        <v>144</v>
      </c>
      <c r="D73" s="167">
        <f>基金残高に係る経年分析!H56</f>
        <v>144</v>
      </c>
    </row>
    <row r="74" spans="1:16" x14ac:dyDescent="0.15">
      <c r="A74" s="166" t="s">
        <v>75</v>
      </c>
      <c r="B74" s="167">
        <f>基金残高に係る経年分析!F57</f>
        <v>1151</v>
      </c>
      <c r="C74" s="167">
        <f>基金残高に係る経年分析!G57</f>
        <v>1229</v>
      </c>
      <c r="D74" s="167">
        <f>基金残高に係る経年分析!H57</f>
        <v>1204</v>
      </c>
    </row>
  </sheetData>
  <sheetProtection algorithmName="SHA-512" hashValue="yPu7A1gbp8SYDxaP4LS0rhsRWB0OtGsehpYk+cEjdB4F4785ZP4oTdOgeXaqNqekaaKkKYl58W4fCSVdhqMnvQ==" saltValue="9dJMeBlHwpfKek7+1t6i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110912</v>
      </c>
      <c r="S5" s="674"/>
      <c r="T5" s="674"/>
      <c r="U5" s="674"/>
      <c r="V5" s="674"/>
      <c r="W5" s="674"/>
      <c r="X5" s="674"/>
      <c r="Y5" s="702"/>
      <c r="Z5" s="715">
        <v>4.5</v>
      </c>
      <c r="AA5" s="715"/>
      <c r="AB5" s="715"/>
      <c r="AC5" s="715"/>
      <c r="AD5" s="716">
        <v>110912</v>
      </c>
      <c r="AE5" s="716"/>
      <c r="AF5" s="716"/>
      <c r="AG5" s="716"/>
      <c r="AH5" s="716"/>
      <c r="AI5" s="716"/>
      <c r="AJ5" s="716"/>
      <c r="AK5" s="716"/>
      <c r="AL5" s="703">
        <v>7.7</v>
      </c>
      <c r="AM5" s="685"/>
      <c r="AN5" s="685"/>
      <c r="AO5" s="704"/>
      <c r="AP5" s="676" t="s">
        <v>217</v>
      </c>
      <c r="AQ5" s="677"/>
      <c r="AR5" s="677"/>
      <c r="AS5" s="677"/>
      <c r="AT5" s="677"/>
      <c r="AU5" s="677"/>
      <c r="AV5" s="677"/>
      <c r="AW5" s="677"/>
      <c r="AX5" s="677"/>
      <c r="AY5" s="677"/>
      <c r="AZ5" s="677"/>
      <c r="BA5" s="677"/>
      <c r="BB5" s="677"/>
      <c r="BC5" s="677"/>
      <c r="BD5" s="677"/>
      <c r="BE5" s="677"/>
      <c r="BF5" s="678"/>
      <c r="BG5" s="621">
        <v>110912</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49737</v>
      </c>
      <c r="S6" s="622"/>
      <c r="T6" s="622"/>
      <c r="U6" s="622"/>
      <c r="V6" s="622"/>
      <c r="W6" s="622"/>
      <c r="X6" s="622"/>
      <c r="Y6" s="623"/>
      <c r="Z6" s="659">
        <v>2</v>
      </c>
      <c r="AA6" s="659"/>
      <c r="AB6" s="659"/>
      <c r="AC6" s="659"/>
      <c r="AD6" s="660">
        <v>49737</v>
      </c>
      <c r="AE6" s="660"/>
      <c r="AF6" s="660"/>
      <c r="AG6" s="660"/>
      <c r="AH6" s="660"/>
      <c r="AI6" s="660"/>
      <c r="AJ6" s="660"/>
      <c r="AK6" s="660"/>
      <c r="AL6" s="624">
        <v>3.5</v>
      </c>
      <c r="AM6" s="625"/>
      <c r="AN6" s="625"/>
      <c r="AO6" s="661"/>
      <c r="AP6" s="618" t="s">
        <v>222</v>
      </c>
      <c r="AQ6" s="619"/>
      <c r="AR6" s="619"/>
      <c r="AS6" s="619"/>
      <c r="AT6" s="619"/>
      <c r="AU6" s="619"/>
      <c r="AV6" s="619"/>
      <c r="AW6" s="619"/>
      <c r="AX6" s="619"/>
      <c r="AY6" s="619"/>
      <c r="AZ6" s="619"/>
      <c r="BA6" s="619"/>
      <c r="BB6" s="619"/>
      <c r="BC6" s="619"/>
      <c r="BD6" s="619"/>
      <c r="BE6" s="619"/>
      <c r="BF6" s="620"/>
      <c r="BG6" s="621">
        <v>110912</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47318</v>
      </c>
      <c r="CS6" s="622"/>
      <c r="CT6" s="622"/>
      <c r="CU6" s="622"/>
      <c r="CV6" s="622"/>
      <c r="CW6" s="622"/>
      <c r="CX6" s="622"/>
      <c r="CY6" s="623"/>
      <c r="CZ6" s="703">
        <v>2</v>
      </c>
      <c r="DA6" s="685"/>
      <c r="DB6" s="685"/>
      <c r="DC6" s="705"/>
      <c r="DD6" s="627">
        <v>14874</v>
      </c>
      <c r="DE6" s="622"/>
      <c r="DF6" s="622"/>
      <c r="DG6" s="622"/>
      <c r="DH6" s="622"/>
      <c r="DI6" s="622"/>
      <c r="DJ6" s="622"/>
      <c r="DK6" s="622"/>
      <c r="DL6" s="622"/>
      <c r="DM6" s="622"/>
      <c r="DN6" s="622"/>
      <c r="DO6" s="622"/>
      <c r="DP6" s="623"/>
      <c r="DQ6" s="627">
        <v>47318</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62</v>
      </c>
      <c r="S7" s="622"/>
      <c r="T7" s="622"/>
      <c r="U7" s="622"/>
      <c r="V7" s="622"/>
      <c r="W7" s="622"/>
      <c r="X7" s="622"/>
      <c r="Y7" s="623"/>
      <c r="Z7" s="659">
        <v>0</v>
      </c>
      <c r="AA7" s="659"/>
      <c r="AB7" s="659"/>
      <c r="AC7" s="659"/>
      <c r="AD7" s="660">
        <v>62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41408</v>
      </c>
      <c r="BH7" s="622"/>
      <c r="BI7" s="622"/>
      <c r="BJ7" s="622"/>
      <c r="BK7" s="622"/>
      <c r="BL7" s="622"/>
      <c r="BM7" s="622"/>
      <c r="BN7" s="623"/>
      <c r="BO7" s="659">
        <v>37.299999999999997</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532290</v>
      </c>
      <c r="CS7" s="622"/>
      <c r="CT7" s="622"/>
      <c r="CU7" s="622"/>
      <c r="CV7" s="622"/>
      <c r="CW7" s="622"/>
      <c r="CX7" s="622"/>
      <c r="CY7" s="623"/>
      <c r="CZ7" s="659">
        <v>22.5</v>
      </c>
      <c r="DA7" s="659"/>
      <c r="DB7" s="659"/>
      <c r="DC7" s="659"/>
      <c r="DD7" s="627">
        <v>19604</v>
      </c>
      <c r="DE7" s="622"/>
      <c r="DF7" s="622"/>
      <c r="DG7" s="622"/>
      <c r="DH7" s="622"/>
      <c r="DI7" s="622"/>
      <c r="DJ7" s="622"/>
      <c r="DK7" s="622"/>
      <c r="DL7" s="622"/>
      <c r="DM7" s="622"/>
      <c r="DN7" s="622"/>
      <c r="DO7" s="622"/>
      <c r="DP7" s="623"/>
      <c r="DQ7" s="627">
        <v>388821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1859</v>
      </c>
      <c r="S8" s="622"/>
      <c r="T8" s="622"/>
      <c r="U8" s="622"/>
      <c r="V8" s="622"/>
      <c r="W8" s="622"/>
      <c r="X8" s="622"/>
      <c r="Y8" s="623"/>
      <c r="Z8" s="659">
        <v>0.1</v>
      </c>
      <c r="AA8" s="659"/>
      <c r="AB8" s="659"/>
      <c r="AC8" s="659"/>
      <c r="AD8" s="660">
        <v>1859</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1699</v>
      </c>
      <c r="BH8" s="622"/>
      <c r="BI8" s="622"/>
      <c r="BJ8" s="622"/>
      <c r="BK8" s="622"/>
      <c r="BL8" s="622"/>
      <c r="BM8" s="622"/>
      <c r="BN8" s="623"/>
      <c r="BO8" s="659">
        <v>1.5</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400470</v>
      </c>
      <c r="CS8" s="622"/>
      <c r="CT8" s="622"/>
      <c r="CU8" s="622"/>
      <c r="CV8" s="622"/>
      <c r="CW8" s="622"/>
      <c r="CX8" s="622"/>
      <c r="CY8" s="623"/>
      <c r="CZ8" s="659">
        <v>16.899999999999999</v>
      </c>
      <c r="DA8" s="659"/>
      <c r="DB8" s="659"/>
      <c r="DC8" s="659"/>
      <c r="DD8" s="627">
        <v>13669</v>
      </c>
      <c r="DE8" s="622"/>
      <c r="DF8" s="622"/>
      <c r="DG8" s="622"/>
      <c r="DH8" s="622"/>
      <c r="DI8" s="622"/>
      <c r="DJ8" s="622"/>
      <c r="DK8" s="622"/>
      <c r="DL8" s="622"/>
      <c r="DM8" s="622"/>
      <c r="DN8" s="622"/>
      <c r="DO8" s="622"/>
      <c r="DP8" s="623"/>
      <c r="DQ8" s="627">
        <v>265246</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2433</v>
      </c>
      <c r="S9" s="622"/>
      <c r="T9" s="622"/>
      <c r="U9" s="622"/>
      <c r="V9" s="622"/>
      <c r="W9" s="622"/>
      <c r="X9" s="622"/>
      <c r="Y9" s="623"/>
      <c r="Z9" s="659">
        <v>0.1</v>
      </c>
      <c r="AA9" s="659"/>
      <c r="AB9" s="659"/>
      <c r="AC9" s="659"/>
      <c r="AD9" s="660">
        <v>2433</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34621</v>
      </c>
      <c r="BH9" s="622"/>
      <c r="BI9" s="622"/>
      <c r="BJ9" s="622"/>
      <c r="BK9" s="622"/>
      <c r="BL9" s="622"/>
      <c r="BM9" s="622"/>
      <c r="BN9" s="623"/>
      <c r="BO9" s="659">
        <v>31.2</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167284</v>
      </c>
      <c r="CS9" s="622"/>
      <c r="CT9" s="622"/>
      <c r="CU9" s="622"/>
      <c r="CV9" s="622"/>
      <c r="CW9" s="622"/>
      <c r="CX9" s="622"/>
      <c r="CY9" s="623"/>
      <c r="CZ9" s="659">
        <v>7.1</v>
      </c>
      <c r="DA9" s="659"/>
      <c r="DB9" s="659"/>
      <c r="DC9" s="659"/>
      <c r="DD9" s="627">
        <v>2092</v>
      </c>
      <c r="DE9" s="622"/>
      <c r="DF9" s="622"/>
      <c r="DG9" s="622"/>
      <c r="DH9" s="622"/>
      <c r="DI9" s="622"/>
      <c r="DJ9" s="622"/>
      <c r="DK9" s="622"/>
      <c r="DL9" s="622"/>
      <c r="DM9" s="622"/>
      <c r="DN9" s="622"/>
      <c r="DO9" s="622"/>
      <c r="DP9" s="623"/>
      <c r="DQ9" s="627">
        <v>146987</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3739</v>
      </c>
      <c r="BH10" s="622"/>
      <c r="BI10" s="622"/>
      <c r="BJ10" s="622"/>
      <c r="BK10" s="622"/>
      <c r="BL10" s="622"/>
      <c r="BM10" s="622"/>
      <c r="BN10" s="623"/>
      <c r="BO10" s="659">
        <v>3.4</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32047</v>
      </c>
      <c r="S11" s="622"/>
      <c r="T11" s="622"/>
      <c r="U11" s="622"/>
      <c r="V11" s="622"/>
      <c r="W11" s="622"/>
      <c r="X11" s="622"/>
      <c r="Y11" s="623"/>
      <c r="Z11" s="624">
        <v>1.3</v>
      </c>
      <c r="AA11" s="625"/>
      <c r="AB11" s="625"/>
      <c r="AC11" s="626"/>
      <c r="AD11" s="627">
        <v>32047</v>
      </c>
      <c r="AE11" s="622"/>
      <c r="AF11" s="622"/>
      <c r="AG11" s="622"/>
      <c r="AH11" s="622"/>
      <c r="AI11" s="622"/>
      <c r="AJ11" s="622"/>
      <c r="AK11" s="623"/>
      <c r="AL11" s="624">
        <v>2.2000000000000002</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1349</v>
      </c>
      <c r="BH11" s="622"/>
      <c r="BI11" s="622"/>
      <c r="BJ11" s="622"/>
      <c r="BK11" s="622"/>
      <c r="BL11" s="622"/>
      <c r="BM11" s="622"/>
      <c r="BN11" s="623"/>
      <c r="BO11" s="659">
        <v>1.2</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177249</v>
      </c>
      <c r="CS11" s="622"/>
      <c r="CT11" s="622"/>
      <c r="CU11" s="622"/>
      <c r="CV11" s="622"/>
      <c r="CW11" s="622"/>
      <c r="CX11" s="622"/>
      <c r="CY11" s="623"/>
      <c r="CZ11" s="659">
        <v>7.5</v>
      </c>
      <c r="DA11" s="659"/>
      <c r="DB11" s="659"/>
      <c r="DC11" s="659"/>
      <c r="DD11" s="627">
        <v>37089</v>
      </c>
      <c r="DE11" s="622"/>
      <c r="DF11" s="622"/>
      <c r="DG11" s="622"/>
      <c r="DH11" s="622"/>
      <c r="DI11" s="622"/>
      <c r="DJ11" s="622"/>
      <c r="DK11" s="622"/>
      <c r="DL11" s="622"/>
      <c r="DM11" s="622"/>
      <c r="DN11" s="622"/>
      <c r="DO11" s="622"/>
      <c r="DP11" s="623"/>
      <c r="DQ11" s="627">
        <v>99919</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57963</v>
      </c>
      <c r="BH12" s="622"/>
      <c r="BI12" s="622"/>
      <c r="BJ12" s="622"/>
      <c r="BK12" s="622"/>
      <c r="BL12" s="622"/>
      <c r="BM12" s="622"/>
      <c r="BN12" s="623"/>
      <c r="BO12" s="659">
        <v>52.3</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214835</v>
      </c>
      <c r="CS12" s="622"/>
      <c r="CT12" s="622"/>
      <c r="CU12" s="622"/>
      <c r="CV12" s="622"/>
      <c r="CW12" s="622"/>
      <c r="CX12" s="622"/>
      <c r="CY12" s="623"/>
      <c r="CZ12" s="659">
        <v>9.1</v>
      </c>
      <c r="DA12" s="659"/>
      <c r="DB12" s="659"/>
      <c r="DC12" s="659"/>
      <c r="DD12" s="627">
        <v>166105</v>
      </c>
      <c r="DE12" s="622"/>
      <c r="DF12" s="622"/>
      <c r="DG12" s="622"/>
      <c r="DH12" s="622"/>
      <c r="DI12" s="622"/>
      <c r="DJ12" s="622"/>
      <c r="DK12" s="622"/>
      <c r="DL12" s="622"/>
      <c r="DM12" s="622"/>
      <c r="DN12" s="622"/>
      <c r="DO12" s="622"/>
      <c r="DP12" s="623"/>
      <c r="DQ12" s="627">
        <v>33944</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57895</v>
      </c>
      <c r="BH13" s="622"/>
      <c r="BI13" s="622"/>
      <c r="BJ13" s="622"/>
      <c r="BK13" s="622"/>
      <c r="BL13" s="622"/>
      <c r="BM13" s="622"/>
      <c r="BN13" s="623"/>
      <c r="BO13" s="659">
        <v>52.2</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179455</v>
      </c>
      <c r="CS13" s="622"/>
      <c r="CT13" s="622"/>
      <c r="CU13" s="622"/>
      <c r="CV13" s="622"/>
      <c r="CW13" s="622"/>
      <c r="CX13" s="622"/>
      <c r="CY13" s="623"/>
      <c r="CZ13" s="659">
        <v>7.6</v>
      </c>
      <c r="DA13" s="659"/>
      <c r="DB13" s="659"/>
      <c r="DC13" s="659"/>
      <c r="DD13" s="627">
        <v>147925</v>
      </c>
      <c r="DE13" s="622"/>
      <c r="DF13" s="622"/>
      <c r="DG13" s="622"/>
      <c r="DH13" s="622"/>
      <c r="DI13" s="622"/>
      <c r="DJ13" s="622"/>
      <c r="DK13" s="622"/>
      <c r="DL13" s="622"/>
      <c r="DM13" s="622"/>
      <c r="DN13" s="622"/>
      <c r="DO13" s="622"/>
      <c r="DP13" s="623"/>
      <c r="DQ13" s="627">
        <v>66909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7040</v>
      </c>
      <c r="BH14" s="622"/>
      <c r="BI14" s="622"/>
      <c r="BJ14" s="622"/>
      <c r="BK14" s="622"/>
      <c r="BL14" s="622"/>
      <c r="BM14" s="622"/>
      <c r="BN14" s="623"/>
      <c r="BO14" s="659">
        <v>6.3</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105992</v>
      </c>
      <c r="CS14" s="622"/>
      <c r="CT14" s="622"/>
      <c r="CU14" s="622"/>
      <c r="CV14" s="622"/>
      <c r="CW14" s="622"/>
      <c r="CX14" s="622"/>
      <c r="CY14" s="623"/>
      <c r="CZ14" s="659">
        <v>4.5</v>
      </c>
      <c r="DA14" s="659"/>
      <c r="DB14" s="659"/>
      <c r="DC14" s="659"/>
      <c r="DD14" s="627">
        <v>5390</v>
      </c>
      <c r="DE14" s="622"/>
      <c r="DF14" s="622"/>
      <c r="DG14" s="622"/>
      <c r="DH14" s="622"/>
      <c r="DI14" s="622"/>
      <c r="DJ14" s="622"/>
      <c r="DK14" s="622"/>
      <c r="DL14" s="622"/>
      <c r="DM14" s="622"/>
      <c r="DN14" s="622"/>
      <c r="DO14" s="622"/>
      <c r="DP14" s="623"/>
      <c r="DQ14" s="627">
        <v>95328</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4320</v>
      </c>
      <c r="S15" s="622"/>
      <c r="T15" s="622"/>
      <c r="U15" s="622"/>
      <c r="V15" s="622"/>
      <c r="W15" s="622"/>
      <c r="X15" s="622"/>
      <c r="Y15" s="623"/>
      <c r="Z15" s="659">
        <v>0.2</v>
      </c>
      <c r="AA15" s="659"/>
      <c r="AB15" s="659"/>
      <c r="AC15" s="659"/>
      <c r="AD15" s="660">
        <v>4320</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4501</v>
      </c>
      <c r="BH15" s="622"/>
      <c r="BI15" s="622"/>
      <c r="BJ15" s="622"/>
      <c r="BK15" s="622"/>
      <c r="BL15" s="622"/>
      <c r="BM15" s="622"/>
      <c r="BN15" s="623"/>
      <c r="BO15" s="659">
        <v>4.0999999999999996</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142817</v>
      </c>
      <c r="CS15" s="622"/>
      <c r="CT15" s="622"/>
      <c r="CU15" s="622"/>
      <c r="CV15" s="622"/>
      <c r="CW15" s="622"/>
      <c r="CX15" s="622"/>
      <c r="CY15" s="623"/>
      <c r="CZ15" s="659">
        <v>6</v>
      </c>
      <c r="DA15" s="659"/>
      <c r="DB15" s="659"/>
      <c r="DC15" s="659"/>
      <c r="DD15" s="627">
        <v>6492</v>
      </c>
      <c r="DE15" s="622"/>
      <c r="DF15" s="622"/>
      <c r="DG15" s="622"/>
      <c r="DH15" s="622"/>
      <c r="DI15" s="622"/>
      <c r="DJ15" s="622"/>
      <c r="DK15" s="622"/>
      <c r="DL15" s="622"/>
      <c r="DM15" s="622"/>
      <c r="DN15" s="622"/>
      <c r="DO15" s="622"/>
      <c r="DP15" s="623"/>
      <c r="DQ15" s="627">
        <v>121804</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2546</v>
      </c>
      <c r="S16" s="622"/>
      <c r="T16" s="622"/>
      <c r="U16" s="622"/>
      <c r="V16" s="622"/>
      <c r="W16" s="622"/>
      <c r="X16" s="622"/>
      <c r="Y16" s="623"/>
      <c r="Z16" s="659">
        <v>0.1</v>
      </c>
      <c r="AA16" s="659"/>
      <c r="AB16" s="659"/>
      <c r="AC16" s="659"/>
      <c r="AD16" s="660">
        <v>2546</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76269</v>
      </c>
      <c r="CS16" s="622"/>
      <c r="CT16" s="622"/>
      <c r="CU16" s="622"/>
      <c r="CV16" s="622"/>
      <c r="CW16" s="622"/>
      <c r="CX16" s="622"/>
      <c r="CY16" s="623"/>
      <c r="CZ16" s="659">
        <v>3.2</v>
      </c>
      <c r="DA16" s="659"/>
      <c r="DB16" s="659"/>
      <c r="DC16" s="659"/>
      <c r="DD16" s="627" t="s">
        <v>122</v>
      </c>
      <c r="DE16" s="622"/>
      <c r="DF16" s="622"/>
      <c r="DG16" s="622"/>
      <c r="DH16" s="622"/>
      <c r="DI16" s="622"/>
      <c r="DJ16" s="622"/>
      <c r="DK16" s="622"/>
      <c r="DL16" s="622"/>
      <c r="DM16" s="622"/>
      <c r="DN16" s="622"/>
      <c r="DO16" s="622"/>
      <c r="DP16" s="623"/>
      <c r="DQ16" s="627">
        <v>10531</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4389</v>
      </c>
      <c r="S17" s="622"/>
      <c r="T17" s="622"/>
      <c r="U17" s="622"/>
      <c r="V17" s="622"/>
      <c r="W17" s="622"/>
      <c r="X17" s="622"/>
      <c r="Y17" s="623"/>
      <c r="Z17" s="659">
        <v>0.2</v>
      </c>
      <c r="AA17" s="659"/>
      <c r="AB17" s="659"/>
      <c r="AC17" s="659"/>
      <c r="AD17" s="660">
        <v>4389</v>
      </c>
      <c r="AE17" s="660"/>
      <c r="AF17" s="660"/>
      <c r="AG17" s="660"/>
      <c r="AH17" s="660"/>
      <c r="AI17" s="660"/>
      <c r="AJ17" s="660"/>
      <c r="AK17" s="660"/>
      <c r="AL17" s="624">
        <v>0.3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327005</v>
      </c>
      <c r="CS17" s="622"/>
      <c r="CT17" s="622"/>
      <c r="CU17" s="622"/>
      <c r="CV17" s="622"/>
      <c r="CW17" s="622"/>
      <c r="CX17" s="622"/>
      <c r="CY17" s="623"/>
      <c r="CZ17" s="659">
        <v>13.8</v>
      </c>
      <c r="DA17" s="659"/>
      <c r="DB17" s="659"/>
      <c r="DC17" s="659"/>
      <c r="DD17" s="627" t="s">
        <v>122</v>
      </c>
      <c r="DE17" s="622"/>
      <c r="DF17" s="622"/>
      <c r="DG17" s="622"/>
      <c r="DH17" s="622"/>
      <c r="DI17" s="622"/>
      <c r="DJ17" s="622"/>
      <c r="DK17" s="622"/>
      <c r="DL17" s="622"/>
      <c r="DM17" s="622"/>
      <c r="DN17" s="622"/>
      <c r="DO17" s="622"/>
      <c r="DP17" s="623"/>
      <c r="DQ17" s="627">
        <v>327005</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204</v>
      </c>
      <c r="S18" s="622"/>
      <c r="T18" s="622"/>
      <c r="U18" s="622"/>
      <c r="V18" s="622"/>
      <c r="W18" s="622"/>
      <c r="X18" s="622"/>
      <c r="Y18" s="623"/>
      <c r="Z18" s="659">
        <v>0</v>
      </c>
      <c r="AA18" s="659"/>
      <c r="AB18" s="659"/>
      <c r="AC18" s="659"/>
      <c r="AD18" s="660">
        <v>204</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4185</v>
      </c>
      <c r="S19" s="622"/>
      <c r="T19" s="622"/>
      <c r="U19" s="622"/>
      <c r="V19" s="622"/>
      <c r="W19" s="622"/>
      <c r="X19" s="622"/>
      <c r="Y19" s="623"/>
      <c r="Z19" s="659">
        <v>0.2</v>
      </c>
      <c r="AA19" s="659"/>
      <c r="AB19" s="659"/>
      <c r="AC19" s="659"/>
      <c r="AD19" s="660">
        <v>4185</v>
      </c>
      <c r="AE19" s="660"/>
      <c r="AF19" s="660"/>
      <c r="AG19" s="660"/>
      <c r="AH19" s="660"/>
      <c r="AI19" s="660"/>
      <c r="AJ19" s="660"/>
      <c r="AK19" s="660"/>
      <c r="AL19" s="624">
        <v>0.3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2370984</v>
      </c>
      <c r="CS20" s="622"/>
      <c r="CT20" s="622"/>
      <c r="CU20" s="622"/>
      <c r="CV20" s="622"/>
      <c r="CW20" s="622"/>
      <c r="CX20" s="622"/>
      <c r="CY20" s="623"/>
      <c r="CZ20" s="659">
        <v>100</v>
      </c>
      <c r="DA20" s="659"/>
      <c r="DB20" s="659"/>
      <c r="DC20" s="659"/>
      <c r="DD20" s="627">
        <v>413240</v>
      </c>
      <c r="DE20" s="622"/>
      <c r="DF20" s="622"/>
      <c r="DG20" s="622"/>
      <c r="DH20" s="622"/>
      <c r="DI20" s="622"/>
      <c r="DJ20" s="622"/>
      <c r="DK20" s="622"/>
      <c r="DL20" s="622"/>
      <c r="DM20" s="622"/>
      <c r="DN20" s="622"/>
      <c r="DO20" s="622"/>
      <c r="DP20" s="623"/>
      <c r="DQ20" s="627">
        <v>1603812</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1359317</v>
      </c>
      <c r="S21" s="622"/>
      <c r="T21" s="622"/>
      <c r="U21" s="622"/>
      <c r="V21" s="622"/>
      <c r="W21" s="622"/>
      <c r="X21" s="622"/>
      <c r="Y21" s="623"/>
      <c r="Z21" s="659">
        <v>54.7</v>
      </c>
      <c r="AA21" s="659"/>
      <c r="AB21" s="659"/>
      <c r="AC21" s="659"/>
      <c r="AD21" s="660">
        <v>1221124</v>
      </c>
      <c r="AE21" s="660"/>
      <c r="AF21" s="660"/>
      <c r="AG21" s="660"/>
      <c r="AH21" s="660"/>
      <c r="AI21" s="660"/>
      <c r="AJ21" s="660"/>
      <c r="AK21" s="660"/>
      <c r="AL21" s="624">
        <v>85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1221124</v>
      </c>
      <c r="S22" s="622"/>
      <c r="T22" s="622"/>
      <c r="U22" s="622"/>
      <c r="V22" s="622"/>
      <c r="W22" s="622"/>
      <c r="X22" s="622"/>
      <c r="Y22" s="623"/>
      <c r="Z22" s="659">
        <v>49.1</v>
      </c>
      <c r="AA22" s="659"/>
      <c r="AB22" s="659"/>
      <c r="AC22" s="659"/>
      <c r="AD22" s="660">
        <v>1221124</v>
      </c>
      <c r="AE22" s="660"/>
      <c r="AF22" s="660"/>
      <c r="AG22" s="660"/>
      <c r="AH22" s="660"/>
      <c r="AI22" s="660"/>
      <c r="AJ22" s="660"/>
      <c r="AK22" s="660"/>
      <c r="AL22" s="624">
        <v>85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138193</v>
      </c>
      <c r="S23" s="622"/>
      <c r="T23" s="622"/>
      <c r="U23" s="622"/>
      <c r="V23" s="622"/>
      <c r="W23" s="622"/>
      <c r="X23" s="622"/>
      <c r="Y23" s="623"/>
      <c r="Z23" s="659">
        <v>5.6</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952764</v>
      </c>
      <c r="CS24" s="674"/>
      <c r="CT24" s="674"/>
      <c r="CU24" s="674"/>
      <c r="CV24" s="674"/>
      <c r="CW24" s="674"/>
      <c r="CX24" s="674"/>
      <c r="CY24" s="702"/>
      <c r="CZ24" s="703">
        <v>40.200000000000003</v>
      </c>
      <c r="DA24" s="685"/>
      <c r="DB24" s="685"/>
      <c r="DC24" s="705"/>
      <c r="DD24" s="701">
        <v>831059</v>
      </c>
      <c r="DE24" s="674"/>
      <c r="DF24" s="674"/>
      <c r="DG24" s="674"/>
      <c r="DH24" s="674"/>
      <c r="DI24" s="674"/>
      <c r="DJ24" s="674"/>
      <c r="DK24" s="702"/>
      <c r="DL24" s="701">
        <v>742510</v>
      </c>
      <c r="DM24" s="674"/>
      <c r="DN24" s="674"/>
      <c r="DO24" s="674"/>
      <c r="DP24" s="674"/>
      <c r="DQ24" s="674"/>
      <c r="DR24" s="674"/>
      <c r="DS24" s="674"/>
      <c r="DT24" s="674"/>
      <c r="DU24" s="674"/>
      <c r="DV24" s="702"/>
      <c r="DW24" s="703">
        <v>51.6</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1567622</v>
      </c>
      <c r="S25" s="622"/>
      <c r="T25" s="622"/>
      <c r="U25" s="622"/>
      <c r="V25" s="622"/>
      <c r="W25" s="622"/>
      <c r="X25" s="622"/>
      <c r="Y25" s="623"/>
      <c r="Z25" s="659">
        <v>63</v>
      </c>
      <c r="AA25" s="659"/>
      <c r="AB25" s="659"/>
      <c r="AC25" s="659"/>
      <c r="AD25" s="660">
        <v>1429429</v>
      </c>
      <c r="AE25" s="660"/>
      <c r="AF25" s="660"/>
      <c r="AG25" s="660"/>
      <c r="AH25" s="660"/>
      <c r="AI25" s="660"/>
      <c r="AJ25" s="660"/>
      <c r="AK25" s="660"/>
      <c r="AL25" s="624">
        <v>99.5</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497001</v>
      </c>
      <c r="CS25" s="634"/>
      <c r="CT25" s="634"/>
      <c r="CU25" s="634"/>
      <c r="CV25" s="634"/>
      <c r="CW25" s="634"/>
      <c r="CX25" s="634"/>
      <c r="CY25" s="635"/>
      <c r="CZ25" s="624">
        <v>21</v>
      </c>
      <c r="DA25" s="636"/>
      <c r="DB25" s="636"/>
      <c r="DC25" s="637"/>
      <c r="DD25" s="627">
        <v>438109</v>
      </c>
      <c r="DE25" s="634"/>
      <c r="DF25" s="634"/>
      <c r="DG25" s="634"/>
      <c r="DH25" s="634"/>
      <c r="DI25" s="634"/>
      <c r="DJ25" s="634"/>
      <c r="DK25" s="635"/>
      <c r="DL25" s="627">
        <v>370829</v>
      </c>
      <c r="DM25" s="634"/>
      <c r="DN25" s="634"/>
      <c r="DO25" s="634"/>
      <c r="DP25" s="634"/>
      <c r="DQ25" s="634"/>
      <c r="DR25" s="634"/>
      <c r="DS25" s="634"/>
      <c r="DT25" s="634"/>
      <c r="DU25" s="634"/>
      <c r="DV25" s="635"/>
      <c r="DW25" s="624">
        <v>25.8</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280385</v>
      </c>
      <c r="CS26" s="622"/>
      <c r="CT26" s="622"/>
      <c r="CU26" s="622"/>
      <c r="CV26" s="622"/>
      <c r="CW26" s="622"/>
      <c r="CX26" s="622"/>
      <c r="CY26" s="623"/>
      <c r="CZ26" s="624">
        <v>11.8</v>
      </c>
      <c r="DA26" s="636"/>
      <c r="DB26" s="636"/>
      <c r="DC26" s="637"/>
      <c r="DD26" s="627">
        <v>233201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3565</v>
      </c>
      <c r="S27" s="622"/>
      <c r="T27" s="622"/>
      <c r="U27" s="622"/>
      <c r="V27" s="622"/>
      <c r="W27" s="622"/>
      <c r="X27" s="622"/>
      <c r="Y27" s="623"/>
      <c r="Z27" s="659">
        <v>0.1</v>
      </c>
      <c r="AA27" s="659"/>
      <c r="AB27" s="659"/>
      <c r="AC27" s="659"/>
      <c r="AD27" s="660">
        <v>3565</v>
      </c>
      <c r="AE27" s="660"/>
      <c r="AF27" s="660"/>
      <c r="AG27" s="660"/>
      <c r="AH27" s="660"/>
      <c r="AI27" s="660"/>
      <c r="AJ27" s="660"/>
      <c r="AK27" s="660"/>
      <c r="AL27" s="624">
        <v>0.2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110912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128758</v>
      </c>
      <c r="CS27" s="634"/>
      <c r="CT27" s="634"/>
      <c r="CU27" s="634"/>
      <c r="CV27" s="634"/>
      <c r="CW27" s="634"/>
      <c r="CX27" s="634"/>
      <c r="CY27" s="635"/>
      <c r="CZ27" s="624">
        <v>5.4</v>
      </c>
      <c r="DA27" s="636"/>
      <c r="DB27" s="636"/>
      <c r="DC27" s="637"/>
      <c r="DD27" s="627">
        <v>65945</v>
      </c>
      <c r="DE27" s="634"/>
      <c r="DF27" s="634"/>
      <c r="DG27" s="634"/>
      <c r="DH27" s="634"/>
      <c r="DI27" s="634"/>
      <c r="DJ27" s="634"/>
      <c r="DK27" s="635"/>
      <c r="DL27" s="627">
        <v>44676</v>
      </c>
      <c r="DM27" s="634"/>
      <c r="DN27" s="634"/>
      <c r="DO27" s="634"/>
      <c r="DP27" s="634"/>
      <c r="DQ27" s="634"/>
      <c r="DR27" s="634"/>
      <c r="DS27" s="634"/>
      <c r="DT27" s="634"/>
      <c r="DU27" s="634"/>
      <c r="DV27" s="635"/>
      <c r="DW27" s="624">
        <v>3.1</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14047</v>
      </c>
      <c r="S28" s="622"/>
      <c r="T28" s="622"/>
      <c r="U28" s="622"/>
      <c r="V28" s="622"/>
      <c r="W28" s="622"/>
      <c r="X28" s="622"/>
      <c r="Y28" s="623"/>
      <c r="Z28" s="659">
        <v>0.6</v>
      </c>
      <c r="AA28" s="659"/>
      <c r="AB28" s="659"/>
      <c r="AC28" s="659"/>
      <c r="AD28" s="660">
        <v>2111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327005</v>
      </c>
      <c r="CS28" s="622"/>
      <c r="CT28" s="622"/>
      <c r="CU28" s="622"/>
      <c r="CV28" s="622"/>
      <c r="CW28" s="622"/>
      <c r="CX28" s="622"/>
      <c r="CY28" s="623"/>
      <c r="CZ28" s="624">
        <v>13.8</v>
      </c>
      <c r="DA28" s="636"/>
      <c r="DB28" s="636"/>
      <c r="DC28" s="637"/>
      <c r="DD28" s="627">
        <v>327005</v>
      </c>
      <c r="DE28" s="622"/>
      <c r="DF28" s="622"/>
      <c r="DG28" s="622"/>
      <c r="DH28" s="622"/>
      <c r="DI28" s="622"/>
      <c r="DJ28" s="622"/>
      <c r="DK28" s="623"/>
      <c r="DL28" s="627">
        <v>327005</v>
      </c>
      <c r="DM28" s="622"/>
      <c r="DN28" s="622"/>
      <c r="DO28" s="622"/>
      <c r="DP28" s="622"/>
      <c r="DQ28" s="622"/>
      <c r="DR28" s="622"/>
      <c r="DS28" s="622"/>
      <c r="DT28" s="622"/>
      <c r="DU28" s="622"/>
      <c r="DV28" s="623"/>
      <c r="DW28" s="624">
        <v>22.7</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950</v>
      </c>
      <c r="S29" s="622"/>
      <c r="T29" s="622"/>
      <c r="U29" s="622"/>
      <c r="V29" s="622"/>
      <c r="W29" s="622"/>
      <c r="X29" s="622"/>
      <c r="Y29" s="623"/>
      <c r="Z29" s="659">
        <v>0</v>
      </c>
      <c r="AA29" s="659"/>
      <c r="AB29" s="659"/>
      <c r="AC29" s="659"/>
      <c r="AD29" s="660">
        <v>15</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327005</v>
      </c>
      <c r="CS29" s="634"/>
      <c r="CT29" s="634"/>
      <c r="CU29" s="634"/>
      <c r="CV29" s="634"/>
      <c r="CW29" s="634"/>
      <c r="CX29" s="634"/>
      <c r="CY29" s="635"/>
      <c r="CZ29" s="624">
        <v>13.8</v>
      </c>
      <c r="DA29" s="636"/>
      <c r="DB29" s="636"/>
      <c r="DC29" s="637"/>
      <c r="DD29" s="627">
        <v>327005</v>
      </c>
      <c r="DE29" s="634"/>
      <c r="DF29" s="634"/>
      <c r="DG29" s="634"/>
      <c r="DH29" s="634"/>
      <c r="DI29" s="634"/>
      <c r="DJ29" s="634"/>
      <c r="DK29" s="635"/>
      <c r="DL29" s="627">
        <v>327005</v>
      </c>
      <c r="DM29" s="634"/>
      <c r="DN29" s="634"/>
      <c r="DO29" s="634"/>
      <c r="DP29" s="634"/>
      <c r="DQ29" s="634"/>
      <c r="DR29" s="634"/>
      <c r="DS29" s="634"/>
      <c r="DT29" s="634"/>
      <c r="DU29" s="634"/>
      <c r="DV29" s="635"/>
      <c r="DW29" s="624">
        <v>22.7</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211445</v>
      </c>
      <c r="S30" s="622"/>
      <c r="T30" s="622"/>
      <c r="U30" s="622"/>
      <c r="V30" s="622"/>
      <c r="W30" s="622"/>
      <c r="X30" s="622"/>
      <c r="Y30" s="623"/>
      <c r="Z30" s="659">
        <v>8.5</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320296</v>
      </c>
      <c r="CS30" s="622"/>
      <c r="CT30" s="622"/>
      <c r="CU30" s="622"/>
      <c r="CV30" s="622"/>
      <c r="CW30" s="622"/>
      <c r="CX30" s="622"/>
      <c r="CY30" s="623"/>
      <c r="CZ30" s="624">
        <v>13.5</v>
      </c>
      <c r="DA30" s="636"/>
      <c r="DB30" s="636"/>
      <c r="DC30" s="637"/>
      <c r="DD30" s="627">
        <v>320296</v>
      </c>
      <c r="DE30" s="622"/>
      <c r="DF30" s="622"/>
      <c r="DG30" s="622"/>
      <c r="DH30" s="622"/>
      <c r="DI30" s="622"/>
      <c r="DJ30" s="622"/>
      <c r="DK30" s="623"/>
      <c r="DL30" s="627">
        <v>320296</v>
      </c>
      <c r="DM30" s="622"/>
      <c r="DN30" s="622"/>
      <c r="DO30" s="622"/>
      <c r="DP30" s="622"/>
      <c r="DQ30" s="622"/>
      <c r="DR30" s="622"/>
      <c r="DS30" s="622"/>
      <c r="DT30" s="622"/>
      <c r="DU30" s="622"/>
      <c r="DV30" s="623"/>
      <c r="DW30" s="624">
        <v>22.3</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99.6</v>
      </c>
      <c r="BH31" s="684"/>
      <c r="BI31" s="684"/>
      <c r="BJ31" s="684"/>
      <c r="BK31" s="684"/>
      <c r="BL31" s="684"/>
      <c r="BM31" s="685">
        <v>98.8</v>
      </c>
      <c r="BN31" s="684"/>
      <c r="BO31" s="684"/>
      <c r="BP31" s="684"/>
      <c r="BQ31" s="686"/>
      <c r="BR31" s="683">
        <v>98.4</v>
      </c>
      <c r="BS31" s="684"/>
      <c r="BT31" s="684"/>
      <c r="BU31" s="684"/>
      <c r="BV31" s="684"/>
      <c r="BW31" s="684"/>
      <c r="BX31" s="685">
        <v>93.4</v>
      </c>
      <c r="BY31" s="684"/>
      <c r="BZ31" s="684"/>
      <c r="CA31" s="684"/>
      <c r="CB31" s="686"/>
      <c r="CD31" s="642"/>
      <c r="CE31" s="643"/>
      <c r="CF31" s="618" t="s">
        <v>301</v>
      </c>
      <c r="CG31" s="619"/>
      <c r="CH31" s="619"/>
      <c r="CI31" s="619"/>
      <c r="CJ31" s="619"/>
      <c r="CK31" s="619"/>
      <c r="CL31" s="619"/>
      <c r="CM31" s="619"/>
      <c r="CN31" s="619"/>
      <c r="CO31" s="619"/>
      <c r="CP31" s="619"/>
      <c r="CQ31" s="620"/>
      <c r="CR31" s="621">
        <v>6709</v>
      </c>
      <c r="CS31" s="634"/>
      <c r="CT31" s="634"/>
      <c r="CU31" s="634"/>
      <c r="CV31" s="634"/>
      <c r="CW31" s="634"/>
      <c r="CX31" s="634"/>
      <c r="CY31" s="635"/>
      <c r="CZ31" s="624">
        <v>0.3</v>
      </c>
      <c r="DA31" s="636"/>
      <c r="DB31" s="636"/>
      <c r="DC31" s="637"/>
      <c r="DD31" s="627">
        <v>6709</v>
      </c>
      <c r="DE31" s="634"/>
      <c r="DF31" s="634"/>
      <c r="DG31" s="634"/>
      <c r="DH31" s="634"/>
      <c r="DI31" s="634"/>
      <c r="DJ31" s="634"/>
      <c r="DK31" s="635"/>
      <c r="DL31" s="627">
        <v>6709</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99715</v>
      </c>
      <c r="S32" s="622"/>
      <c r="T32" s="622"/>
      <c r="U32" s="622"/>
      <c r="V32" s="622"/>
      <c r="W32" s="622"/>
      <c r="X32" s="622"/>
      <c r="Y32" s="623"/>
      <c r="Z32" s="659">
        <v>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99.7</v>
      </c>
      <c r="BH32" s="634"/>
      <c r="BI32" s="634"/>
      <c r="BJ32" s="634"/>
      <c r="BK32" s="634"/>
      <c r="BL32" s="634"/>
      <c r="BM32" s="625">
        <v>99.3</v>
      </c>
      <c r="BN32" s="634"/>
      <c r="BO32" s="634"/>
      <c r="BP32" s="634"/>
      <c r="BQ32" s="657"/>
      <c r="BR32" s="692">
        <v>99.4</v>
      </c>
      <c r="BS32" s="634"/>
      <c r="BT32" s="634"/>
      <c r="BU32" s="634"/>
      <c r="BV32" s="634"/>
      <c r="BW32" s="634"/>
      <c r="BX32" s="625">
        <v>99.1</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9197</v>
      </c>
      <c r="S33" s="622"/>
      <c r="T33" s="622"/>
      <c r="U33" s="622"/>
      <c r="V33" s="622"/>
      <c r="W33" s="622"/>
      <c r="X33" s="622"/>
      <c r="Y33" s="623"/>
      <c r="Z33" s="659">
        <v>0.4</v>
      </c>
      <c r="AA33" s="659"/>
      <c r="AB33" s="659"/>
      <c r="AC33" s="659"/>
      <c r="AD33" s="660">
        <v>651</v>
      </c>
      <c r="AE33" s="660"/>
      <c r="AF33" s="660"/>
      <c r="AG33" s="660"/>
      <c r="AH33" s="660"/>
      <c r="AI33" s="660"/>
      <c r="AJ33" s="660"/>
      <c r="AK33" s="660"/>
      <c r="AL33" s="624">
        <v>0</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99.3</v>
      </c>
      <c r="BH33" s="606"/>
      <c r="BI33" s="606"/>
      <c r="BJ33" s="606"/>
      <c r="BK33" s="606"/>
      <c r="BL33" s="606"/>
      <c r="BM33" s="652">
        <v>98.2</v>
      </c>
      <c r="BN33" s="606"/>
      <c r="BO33" s="606"/>
      <c r="BP33" s="606"/>
      <c r="BQ33" s="669"/>
      <c r="BR33" s="682">
        <v>97.2</v>
      </c>
      <c r="BS33" s="606"/>
      <c r="BT33" s="606"/>
      <c r="BU33" s="606"/>
      <c r="BV33" s="606"/>
      <c r="BW33" s="606"/>
      <c r="BX33" s="652">
        <v>87.6</v>
      </c>
      <c r="BY33" s="606"/>
      <c r="BZ33" s="606"/>
      <c r="CA33" s="606"/>
      <c r="CB33" s="669"/>
      <c r="CD33" s="618" t="s">
        <v>308</v>
      </c>
      <c r="CE33" s="619"/>
      <c r="CF33" s="619"/>
      <c r="CG33" s="619"/>
      <c r="CH33" s="619"/>
      <c r="CI33" s="619"/>
      <c r="CJ33" s="619"/>
      <c r="CK33" s="619"/>
      <c r="CL33" s="619"/>
      <c r="CM33" s="619"/>
      <c r="CN33" s="619"/>
      <c r="CO33" s="619"/>
      <c r="CP33" s="619"/>
      <c r="CQ33" s="620"/>
      <c r="CR33" s="621">
        <v>928711</v>
      </c>
      <c r="CS33" s="634"/>
      <c r="CT33" s="634"/>
      <c r="CU33" s="634"/>
      <c r="CV33" s="634"/>
      <c r="CW33" s="634"/>
      <c r="CX33" s="634"/>
      <c r="CY33" s="635"/>
      <c r="CZ33" s="624">
        <v>39.200000000000003</v>
      </c>
      <c r="DA33" s="636"/>
      <c r="DB33" s="636"/>
      <c r="DC33" s="637"/>
      <c r="DD33" s="627">
        <v>687618</v>
      </c>
      <c r="DE33" s="634"/>
      <c r="DF33" s="634"/>
      <c r="DG33" s="634"/>
      <c r="DH33" s="634"/>
      <c r="DI33" s="634"/>
      <c r="DJ33" s="634"/>
      <c r="DK33" s="635"/>
      <c r="DL33" s="627">
        <v>455348</v>
      </c>
      <c r="DM33" s="634"/>
      <c r="DN33" s="634"/>
      <c r="DO33" s="634"/>
      <c r="DP33" s="634"/>
      <c r="DQ33" s="634"/>
      <c r="DR33" s="634"/>
      <c r="DS33" s="634"/>
      <c r="DT33" s="634"/>
      <c r="DU33" s="634"/>
      <c r="DV33" s="635"/>
      <c r="DW33" s="624">
        <v>31.7</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37968</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334222</v>
      </c>
      <c r="CS34" s="622"/>
      <c r="CT34" s="622"/>
      <c r="CU34" s="622"/>
      <c r="CV34" s="622"/>
      <c r="CW34" s="622"/>
      <c r="CX34" s="622"/>
      <c r="CY34" s="623"/>
      <c r="CZ34" s="624">
        <v>14.1</v>
      </c>
      <c r="DA34" s="636"/>
      <c r="DB34" s="636"/>
      <c r="DC34" s="637"/>
      <c r="DD34" s="627">
        <v>211237</v>
      </c>
      <c r="DE34" s="622"/>
      <c r="DF34" s="622"/>
      <c r="DG34" s="622"/>
      <c r="DH34" s="622"/>
      <c r="DI34" s="622"/>
      <c r="DJ34" s="622"/>
      <c r="DK34" s="623"/>
      <c r="DL34" s="627">
        <v>125808</v>
      </c>
      <c r="DM34" s="622"/>
      <c r="DN34" s="622"/>
      <c r="DO34" s="622"/>
      <c r="DP34" s="622"/>
      <c r="DQ34" s="622"/>
      <c r="DR34" s="622"/>
      <c r="DS34" s="622"/>
      <c r="DT34" s="622"/>
      <c r="DU34" s="622"/>
      <c r="DV34" s="623"/>
      <c r="DW34" s="624">
        <v>8.6999999999999993</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66107</v>
      </c>
      <c r="S35" s="622"/>
      <c r="T35" s="622"/>
      <c r="U35" s="622"/>
      <c r="V35" s="622"/>
      <c r="W35" s="622"/>
      <c r="X35" s="622"/>
      <c r="Y35" s="623"/>
      <c r="Z35" s="659">
        <v>2.7</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8346</v>
      </c>
      <c r="CS35" s="634"/>
      <c r="CT35" s="634"/>
      <c r="CU35" s="634"/>
      <c r="CV35" s="634"/>
      <c r="CW35" s="634"/>
      <c r="CX35" s="634"/>
      <c r="CY35" s="635"/>
      <c r="CZ35" s="624">
        <v>0.4</v>
      </c>
      <c r="DA35" s="636"/>
      <c r="DB35" s="636"/>
      <c r="DC35" s="637"/>
      <c r="DD35" s="627">
        <v>8150</v>
      </c>
      <c r="DE35" s="634"/>
      <c r="DF35" s="634"/>
      <c r="DG35" s="634"/>
      <c r="DH35" s="634"/>
      <c r="DI35" s="634"/>
      <c r="DJ35" s="634"/>
      <c r="DK35" s="635"/>
      <c r="DL35" s="627">
        <v>6049</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97077</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193004</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4064</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394651</v>
      </c>
      <c r="CS36" s="622"/>
      <c r="CT36" s="622"/>
      <c r="CU36" s="622"/>
      <c r="CV36" s="622"/>
      <c r="CW36" s="622"/>
      <c r="CX36" s="622"/>
      <c r="CY36" s="623"/>
      <c r="CZ36" s="624">
        <v>16.600000000000001</v>
      </c>
      <c r="DA36" s="636"/>
      <c r="DB36" s="636"/>
      <c r="DC36" s="637"/>
      <c r="DD36" s="627">
        <v>321332</v>
      </c>
      <c r="DE36" s="622"/>
      <c r="DF36" s="622"/>
      <c r="DG36" s="622"/>
      <c r="DH36" s="622"/>
      <c r="DI36" s="622"/>
      <c r="DJ36" s="622"/>
      <c r="DK36" s="623"/>
      <c r="DL36" s="627">
        <v>193729</v>
      </c>
      <c r="DM36" s="622"/>
      <c r="DN36" s="622"/>
      <c r="DO36" s="622"/>
      <c r="DP36" s="622"/>
      <c r="DQ36" s="622"/>
      <c r="DR36" s="622"/>
      <c r="DS36" s="622"/>
      <c r="DT36" s="622"/>
      <c r="DU36" s="622"/>
      <c r="DV36" s="623"/>
      <c r="DW36" s="624">
        <v>13.5</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53730</v>
      </c>
      <c r="S37" s="622"/>
      <c r="T37" s="622"/>
      <c r="U37" s="622"/>
      <c r="V37" s="622"/>
      <c r="W37" s="622"/>
      <c r="X37" s="622"/>
      <c r="Y37" s="623"/>
      <c r="Z37" s="659">
        <v>2.2000000000000002</v>
      </c>
      <c r="AA37" s="659"/>
      <c r="AB37" s="659"/>
      <c r="AC37" s="659"/>
      <c r="AD37" s="660">
        <v>536</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44845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4064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143015</v>
      </c>
      <c r="CS37" s="634"/>
      <c r="CT37" s="634"/>
      <c r="CU37" s="634"/>
      <c r="CV37" s="634"/>
      <c r="CW37" s="634"/>
      <c r="CX37" s="634"/>
      <c r="CY37" s="635"/>
      <c r="CZ37" s="624">
        <v>6</v>
      </c>
      <c r="DA37" s="636"/>
      <c r="DB37" s="636"/>
      <c r="DC37" s="637"/>
      <c r="DD37" s="627">
        <v>131011</v>
      </c>
      <c r="DE37" s="634"/>
      <c r="DF37" s="634"/>
      <c r="DG37" s="634"/>
      <c r="DH37" s="634"/>
      <c r="DI37" s="634"/>
      <c r="DJ37" s="634"/>
      <c r="DK37" s="635"/>
      <c r="DL37" s="627">
        <v>127743</v>
      </c>
      <c r="DM37" s="634"/>
      <c r="DN37" s="634"/>
      <c r="DO37" s="634"/>
      <c r="DP37" s="634"/>
      <c r="DQ37" s="634"/>
      <c r="DR37" s="634"/>
      <c r="DS37" s="634"/>
      <c r="DT37" s="634"/>
      <c r="DU37" s="634"/>
      <c r="DV37" s="635"/>
      <c r="DW37" s="624">
        <v>8.9</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325731</v>
      </c>
      <c r="S38" s="622"/>
      <c r="T38" s="622"/>
      <c r="U38" s="622"/>
      <c r="V38" s="622"/>
      <c r="W38" s="622"/>
      <c r="X38" s="622"/>
      <c r="Y38" s="623"/>
      <c r="Z38" s="659">
        <v>13.1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1908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243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148159</v>
      </c>
      <c r="CS38" s="622"/>
      <c r="CT38" s="622"/>
      <c r="CU38" s="622"/>
      <c r="CV38" s="622"/>
      <c r="CW38" s="622"/>
      <c r="CX38" s="622"/>
      <c r="CY38" s="623"/>
      <c r="CZ38" s="624">
        <v>6.2</v>
      </c>
      <c r="DA38" s="636"/>
      <c r="DB38" s="636"/>
      <c r="DC38" s="637"/>
      <c r="DD38" s="627">
        <v>129762</v>
      </c>
      <c r="DE38" s="622"/>
      <c r="DF38" s="622"/>
      <c r="DG38" s="622"/>
      <c r="DH38" s="622"/>
      <c r="DI38" s="622"/>
      <c r="DJ38" s="622"/>
      <c r="DK38" s="623"/>
      <c r="DL38" s="627">
        <v>129762</v>
      </c>
      <c r="DM38" s="622"/>
      <c r="DN38" s="622"/>
      <c r="DO38" s="622"/>
      <c r="DP38" s="622"/>
      <c r="DQ38" s="622"/>
      <c r="DR38" s="622"/>
      <c r="DS38" s="622"/>
      <c r="DT38" s="622"/>
      <c r="DU38" s="622"/>
      <c r="DV38" s="623"/>
      <c r="DW38" s="624">
        <v>9</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350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43333</v>
      </c>
      <c r="CS39" s="634"/>
      <c r="CT39" s="634"/>
      <c r="CU39" s="634"/>
      <c r="CV39" s="634"/>
      <c r="CW39" s="634"/>
      <c r="CX39" s="634"/>
      <c r="CY39" s="635"/>
      <c r="CZ39" s="624">
        <v>1.8</v>
      </c>
      <c r="DA39" s="636"/>
      <c r="DB39" s="636"/>
      <c r="DC39" s="637"/>
      <c r="DD39" s="627">
        <v>17137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2331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95</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2487154</v>
      </c>
      <c r="S41" s="646"/>
      <c r="T41" s="646"/>
      <c r="U41" s="646"/>
      <c r="V41" s="646"/>
      <c r="W41" s="646"/>
      <c r="X41" s="646"/>
      <c r="Y41" s="649"/>
      <c r="Z41" s="650">
        <v>100</v>
      </c>
      <c r="AA41" s="650"/>
      <c r="AB41" s="650"/>
      <c r="AC41" s="650"/>
      <c r="AD41" s="651">
        <v>1436307</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49399</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3</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96852</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357</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489509</v>
      </c>
      <c r="CS42" s="634"/>
      <c r="CT42" s="634"/>
      <c r="CU42" s="634"/>
      <c r="CV42" s="634"/>
      <c r="CW42" s="634"/>
      <c r="CX42" s="634"/>
      <c r="CY42" s="635"/>
      <c r="CZ42" s="624">
        <v>20.6</v>
      </c>
      <c r="DA42" s="636"/>
      <c r="DB42" s="636"/>
      <c r="DC42" s="637"/>
      <c r="DD42" s="627">
        <v>85135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20614</v>
      </c>
      <c r="CS43" s="634"/>
      <c r="CT43" s="634"/>
      <c r="CU43" s="634"/>
      <c r="CV43" s="634"/>
      <c r="CW43" s="634"/>
      <c r="CX43" s="634"/>
      <c r="CY43" s="635"/>
      <c r="CZ43" s="624">
        <v>0.9</v>
      </c>
      <c r="DA43" s="636"/>
      <c r="DB43" s="636"/>
      <c r="DC43" s="637"/>
      <c r="DD43" s="627">
        <v>20614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413240</v>
      </c>
      <c r="CS44" s="622"/>
      <c r="CT44" s="622"/>
      <c r="CU44" s="622"/>
      <c r="CV44" s="622"/>
      <c r="CW44" s="622"/>
      <c r="CX44" s="622"/>
      <c r="CY44" s="623"/>
      <c r="CZ44" s="624">
        <v>17.399999999999999</v>
      </c>
      <c r="DA44" s="625"/>
      <c r="DB44" s="625"/>
      <c r="DC44" s="626"/>
      <c r="DD44" s="627">
        <v>74604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92299</v>
      </c>
      <c r="CS45" s="634"/>
      <c r="CT45" s="634"/>
      <c r="CU45" s="634"/>
      <c r="CV45" s="634"/>
      <c r="CW45" s="634"/>
      <c r="CX45" s="634"/>
      <c r="CY45" s="635"/>
      <c r="CZ45" s="624">
        <v>3.9</v>
      </c>
      <c r="DA45" s="636"/>
      <c r="DB45" s="636"/>
      <c r="DC45" s="637"/>
      <c r="DD45" s="627">
        <v>12254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320941</v>
      </c>
      <c r="CS46" s="622"/>
      <c r="CT46" s="622"/>
      <c r="CU46" s="622"/>
      <c r="CV46" s="622"/>
      <c r="CW46" s="622"/>
      <c r="CX46" s="622"/>
      <c r="CY46" s="623"/>
      <c r="CZ46" s="624">
        <v>13.5</v>
      </c>
      <c r="DA46" s="625"/>
      <c r="DB46" s="625"/>
      <c r="DC46" s="626"/>
      <c r="DD46" s="627">
        <v>62350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76269</v>
      </c>
      <c r="CS47" s="634"/>
      <c r="CT47" s="634"/>
      <c r="CU47" s="634"/>
      <c r="CV47" s="634"/>
      <c r="CW47" s="634"/>
      <c r="CX47" s="634"/>
      <c r="CY47" s="635"/>
      <c r="CZ47" s="624">
        <v>3.2</v>
      </c>
      <c r="DA47" s="636"/>
      <c r="DB47" s="636"/>
      <c r="DC47" s="637"/>
      <c r="DD47" s="627">
        <v>10531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2370984</v>
      </c>
      <c r="CS49" s="606"/>
      <c r="CT49" s="606"/>
      <c r="CU49" s="606"/>
      <c r="CV49" s="606"/>
      <c r="CW49" s="606"/>
      <c r="CX49" s="606"/>
      <c r="CY49" s="607"/>
      <c r="CZ49" s="608">
        <v>100</v>
      </c>
      <c r="DA49" s="609"/>
      <c r="DB49" s="609"/>
      <c r="DC49" s="610"/>
      <c r="DD49" s="611">
        <v>1603812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b6LNG0FU3TfMzXOThXR/OVL6VlJd5IK2v91aKgCxpWfaHEkNsI2pZxea5sDsQmvsksGZWSisnu10ayynJPbpw==" saltValue="5StiBSKkDGPmvKswYEDd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2487</v>
      </c>
      <c r="R7" s="1103"/>
      <c r="S7" s="1103"/>
      <c r="T7" s="1103"/>
      <c r="U7" s="1103"/>
      <c r="V7" s="1103">
        <v>2371</v>
      </c>
      <c r="W7" s="1103"/>
      <c r="X7" s="1103"/>
      <c r="Y7" s="1103"/>
      <c r="Z7" s="1103"/>
      <c r="AA7" s="1103">
        <f>Q7-V7</f>
        <v>116</v>
      </c>
      <c r="AB7" s="1103"/>
      <c r="AC7" s="1103"/>
      <c r="AD7" s="1103"/>
      <c r="AE7" s="1104"/>
      <c r="AF7" s="1105">
        <v>84</v>
      </c>
      <c r="AG7" s="1106"/>
      <c r="AH7" s="1106"/>
      <c r="AI7" s="1106"/>
      <c r="AJ7" s="1107"/>
      <c r="AK7" s="1108" t="s">
        <v>562</v>
      </c>
      <c r="AL7" s="1109"/>
      <c r="AM7" s="1109"/>
      <c r="AN7" s="1109"/>
      <c r="AO7" s="1109"/>
      <c r="AP7" s="1109">
        <v>2970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563</v>
      </c>
      <c r="BT7" s="1100"/>
      <c r="BU7" s="1100"/>
      <c r="BV7" s="1100"/>
      <c r="BW7" s="1100"/>
      <c r="BX7" s="1100"/>
      <c r="BY7" s="1100"/>
      <c r="BZ7" s="1100"/>
      <c r="CA7" s="1100"/>
      <c r="CB7" s="1100"/>
      <c r="CC7" s="1100"/>
      <c r="CD7" s="1100"/>
      <c r="CE7" s="1100"/>
      <c r="CF7" s="1100"/>
      <c r="CG7" s="1112"/>
      <c r="CH7" s="1096">
        <v>0</v>
      </c>
      <c r="CI7" s="1097"/>
      <c r="CJ7" s="1097"/>
      <c r="CK7" s="1097"/>
      <c r="CL7" s="1098"/>
      <c r="CM7" s="1096">
        <v>13</v>
      </c>
      <c r="CN7" s="1097"/>
      <c r="CO7" s="1097"/>
      <c r="CP7" s="1097"/>
      <c r="CQ7" s="1098"/>
      <c r="CR7" s="1096">
        <v>5</v>
      </c>
      <c r="CS7" s="1097"/>
      <c r="CT7" s="1097"/>
      <c r="CU7" s="1097"/>
      <c r="CV7" s="1098"/>
      <c r="CW7" s="1096" t="s">
        <v>562</v>
      </c>
      <c r="CX7" s="1097"/>
      <c r="CY7" s="1097"/>
      <c r="CZ7" s="1097"/>
      <c r="DA7" s="1098"/>
      <c r="DB7" s="1096">
        <v>4</v>
      </c>
      <c r="DC7" s="1097"/>
      <c r="DD7" s="1097"/>
      <c r="DE7" s="1097"/>
      <c r="DF7" s="1098"/>
      <c r="DG7" s="1096" t="s">
        <v>562</v>
      </c>
      <c r="DH7" s="1097"/>
      <c r="DI7" s="1097"/>
      <c r="DJ7" s="1097"/>
      <c r="DK7" s="1098"/>
      <c r="DL7" s="1096" t="s">
        <v>562</v>
      </c>
      <c r="DM7" s="1097"/>
      <c r="DN7" s="1097"/>
      <c r="DO7" s="1097"/>
      <c r="DP7" s="1098"/>
      <c r="DQ7" s="1096" t="s">
        <v>562</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2487</v>
      </c>
      <c r="R23" s="1061"/>
      <c r="S23" s="1061"/>
      <c r="T23" s="1061"/>
      <c r="U23" s="1061"/>
      <c r="V23" s="1061">
        <v>2371</v>
      </c>
      <c r="W23" s="1061"/>
      <c r="X23" s="1061"/>
      <c r="Y23" s="1061"/>
      <c r="Z23" s="1061"/>
      <c r="AA23" s="1061">
        <v>116</v>
      </c>
      <c r="AB23" s="1061"/>
      <c r="AC23" s="1061"/>
      <c r="AD23" s="1061"/>
      <c r="AE23" s="1068"/>
      <c r="AF23" s="1069">
        <v>84</v>
      </c>
      <c r="AG23" s="1061"/>
      <c r="AH23" s="1061"/>
      <c r="AI23" s="1061"/>
      <c r="AJ23" s="1070"/>
      <c r="AK23" s="1071"/>
      <c r="AL23" s="1072"/>
      <c r="AM23" s="1072"/>
      <c r="AN23" s="1072"/>
      <c r="AO23" s="1072"/>
      <c r="AP23" s="1061">
        <v>2970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210</v>
      </c>
      <c r="R28" s="1051"/>
      <c r="S28" s="1051"/>
      <c r="T28" s="1051"/>
      <c r="U28" s="1051"/>
      <c r="V28" s="1051">
        <v>192</v>
      </c>
      <c r="W28" s="1051"/>
      <c r="X28" s="1051"/>
      <c r="Y28" s="1051"/>
      <c r="Z28" s="1051"/>
      <c r="AA28" s="1051">
        <f>Q28-V28</f>
        <v>18</v>
      </c>
      <c r="AB28" s="1051"/>
      <c r="AC28" s="1051"/>
      <c r="AD28" s="1051"/>
      <c r="AE28" s="1052"/>
      <c r="AF28" s="1053">
        <v>18</v>
      </c>
      <c r="AG28" s="1051"/>
      <c r="AH28" s="1051"/>
      <c r="AI28" s="1051"/>
      <c r="AJ28" s="1054"/>
      <c r="AK28" s="1042" t="s">
        <v>562</v>
      </c>
      <c r="AL28" s="1043"/>
      <c r="AM28" s="1043"/>
      <c r="AN28" s="1043"/>
      <c r="AO28" s="1043"/>
      <c r="AP28" s="1043" t="s">
        <v>562</v>
      </c>
      <c r="AQ28" s="1043"/>
      <c r="AR28" s="1043"/>
      <c r="AS28" s="1043"/>
      <c r="AT28" s="1043"/>
      <c r="AU28" s="1043" t="s">
        <v>562</v>
      </c>
      <c r="AV28" s="1043"/>
      <c r="AW28" s="1043"/>
      <c r="AX28" s="1043"/>
      <c r="AY28" s="1043"/>
      <c r="AZ28" s="1044" t="s">
        <v>562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106</v>
      </c>
      <c r="R29" s="1039"/>
      <c r="S29" s="1039"/>
      <c r="T29" s="1039"/>
      <c r="U29" s="1039"/>
      <c r="V29" s="1039">
        <v>106</v>
      </c>
      <c r="W29" s="1039"/>
      <c r="X29" s="1039"/>
      <c r="Y29" s="1039"/>
      <c r="Z29" s="1039"/>
      <c r="AA29" s="1039" t="s">
        <v>562</v>
      </c>
      <c r="AB29" s="1039"/>
      <c r="AC29" s="1039"/>
      <c r="AD29" s="1039"/>
      <c r="AE29" s="1040"/>
      <c r="AF29" s="1035" t="s">
        <v>122</v>
      </c>
      <c r="AG29" s="1036"/>
      <c r="AH29" s="1036"/>
      <c r="AI29" s="1036"/>
      <c r="AJ29" s="1037"/>
      <c r="AK29" s="980" t="s">
        <v>562</v>
      </c>
      <c r="AL29" s="971"/>
      <c r="AM29" s="971"/>
      <c r="AN29" s="971"/>
      <c r="AO29" s="971"/>
      <c r="AP29" s="971">
        <v>7</v>
      </c>
      <c r="AQ29" s="971"/>
      <c r="AR29" s="971"/>
      <c r="AS29" s="971"/>
      <c r="AT29" s="971"/>
      <c r="AU29" s="971" t="s">
        <v>562</v>
      </c>
      <c r="AV29" s="971"/>
      <c r="AW29" s="971"/>
      <c r="AX29" s="971"/>
      <c r="AY29" s="971"/>
      <c r="AZ29" s="1041" t="s">
        <v>562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330</v>
      </c>
      <c r="R30" s="1039"/>
      <c r="S30" s="1039"/>
      <c r="T30" s="1039"/>
      <c r="U30" s="1039"/>
      <c r="V30" s="1039">
        <v>328</v>
      </c>
      <c r="W30" s="1039"/>
      <c r="X30" s="1039"/>
      <c r="Y30" s="1039"/>
      <c r="Z30" s="1039"/>
      <c r="AA30" s="1039">
        <v>2</v>
      </c>
      <c r="AB30" s="1039"/>
      <c r="AC30" s="1039"/>
      <c r="AD30" s="1039"/>
      <c r="AE30" s="1040"/>
      <c r="AF30" s="1035">
        <v>2</v>
      </c>
      <c r="AG30" s="1036"/>
      <c r="AH30" s="1036"/>
      <c r="AI30" s="1036"/>
      <c r="AJ30" s="1037"/>
      <c r="AK30" s="980" t="s">
        <v>562</v>
      </c>
      <c r="AL30" s="971"/>
      <c r="AM30" s="971"/>
      <c r="AN30" s="971"/>
      <c r="AO30" s="971"/>
      <c r="AP30" s="971" t="s">
        <v>562</v>
      </c>
      <c r="AQ30" s="971"/>
      <c r="AR30" s="971"/>
      <c r="AS30" s="971"/>
      <c r="AT30" s="971"/>
      <c r="AU30" s="971" t="s">
        <v>562</v>
      </c>
      <c r="AV30" s="971"/>
      <c r="AW30" s="971"/>
      <c r="AX30" s="971"/>
      <c r="AY30" s="971"/>
      <c r="AZ30" s="1041" t="s">
        <v>562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36</v>
      </c>
      <c r="R31" s="1039"/>
      <c r="S31" s="1039"/>
      <c r="T31" s="1039"/>
      <c r="U31" s="1039"/>
      <c r="V31" s="1039">
        <v>36</v>
      </c>
      <c r="W31" s="1039"/>
      <c r="X31" s="1039"/>
      <c r="Y31" s="1039"/>
      <c r="Z31" s="1039"/>
      <c r="AA31" s="1039" t="s">
        <v>562</v>
      </c>
      <c r="AB31" s="1039"/>
      <c r="AC31" s="1039"/>
      <c r="AD31" s="1039"/>
      <c r="AE31" s="1040"/>
      <c r="AF31" s="1035">
        <v>0</v>
      </c>
      <c r="AG31" s="1036"/>
      <c r="AH31" s="1036"/>
      <c r="AI31" s="1036"/>
      <c r="AJ31" s="1037"/>
      <c r="AK31" s="980" t="s">
        <v>562</v>
      </c>
      <c r="AL31" s="971"/>
      <c r="AM31" s="971"/>
      <c r="AN31" s="971"/>
      <c r="AO31" s="971"/>
      <c r="AP31" s="971" t="s">
        <v>562</v>
      </c>
      <c r="AQ31" s="971"/>
      <c r="AR31" s="971"/>
      <c r="AS31" s="971"/>
      <c r="AT31" s="971"/>
      <c r="AU31" s="971" t="s">
        <v>562</v>
      </c>
      <c r="AV31" s="971"/>
      <c r="AW31" s="971"/>
      <c r="AX31" s="971"/>
      <c r="AY31" s="971"/>
      <c r="AZ31" s="1041" t="s">
        <v>562</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73074</v>
      </c>
      <c r="R32" s="1039"/>
      <c r="S32" s="1039"/>
      <c r="T32" s="1039"/>
      <c r="U32" s="1039"/>
      <c r="V32" s="1039">
        <v>75710</v>
      </c>
      <c r="W32" s="1039"/>
      <c r="X32" s="1039"/>
      <c r="Y32" s="1039"/>
      <c r="Z32" s="1039"/>
      <c r="AA32" s="1039">
        <f>Q32-V32</f>
        <v>-2636</v>
      </c>
      <c r="AB32" s="1039"/>
      <c r="AC32" s="1039"/>
      <c r="AD32" s="1039"/>
      <c r="AE32" s="1040"/>
      <c r="AF32" s="1035">
        <v>19</v>
      </c>
      <c r="AG32" s="1036"/>
      <c r="AH32" s="1036"/>
      <c r="AI32" s="1036"/>
      <c r="AJ32" s="1037"/>
      <c r="AK32" s="980">
        <v>17892</v>
      </c>
      <c r="AL32" s="971"/>
      <c r="AM32" s="971"/>
      <c r="AN32" s="971"/>
      <c r="AO32" s="971"/>
      <c r="AP32" s="971">
        <v>509</v>
      </c>
      <c r="AQ32" s="971"/>
      <c r="AR32" s="971"/>
      <c r="AS32" s="971"/>
      <c r="AT32" s="971"/>
      <c r="AU32" s="971">
        <v>32</v>
      </c>
      <c r="AV32" s="971"/>
      <c r="AW32" s="971"/>
      <c r="AX32" s="971"/>
      <c r="AY32" s="971"/>
      <c r="AZ32" s="1041" t="s">
        <v>562</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v>
      </c>
      <c r="AG63" s="959"/>
      <c r="AH63" s="959"/>
      <c r="AI63" s="959"/>
      <c r="AJ63" s="1022"/>
      <c r="AK63" s="1023"/>
      <c r="AL63" s="963"/>
      <c r="AM63" s="963"/>
      <c r="AN63" s="963"/>
      <c r="AO63" s="963"/>
      <c r="AP63" s="959">
        <v>516</v>
      </c>
      <c r="AQ63" s="959"/>
      <c r="AR63" s="959"/>
      <c r="AS63" s="959"/>
      <c r="AT63" s="959"/>
      <c r="AU63" s="959">
        <v>32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111</v>
      </c>
      <c r="R68" s="982"/>
      <c r="S68" s="982"/>
      <c r="T68" s="982"/>
      <c r="U68" s="982"/>
      <c r="V68" s="982">
        <v>108</v>
      </c>
      <c r="W68" s="982"/>
      <c r="X68" s="982"/>
      <c r="Y68" s="982"/>
      <c r="Z68" s="982"/>
      <c r="AA68" s="982">
        <f>Q68-V68</f>
        <v>3</v>
      </c>
      <c r="AB68" s="982"/>
      <c r="AC68" s="982"/>
      <c r="AD68" s="982"/>
      <c r="AE68" s="982"/>
      <c r="AF68" s="982">
        <v>3</v>
      </c>
      <c r="AG68" s="982"/>
      <c r="AH68" s="982"/>
      <c r="AI68" s="982"/>
      <c r="AJ68" s="982"/>
      <c r="AK68" s="982" t="s">
        <v>562</v>
      </c>
      <c r="AL68" s="982"/>
      <c r="AM68" s="982"/>
      <c r="AN68" s="982"/>
      <c r="AO68" s="982"/>
      <c r="AP68" s="982" t="s">
        <v>562</v>
      </c>
      <c r="AQ68" s="982"/>
      <c r="AR68" s="982"/>
      <c r="AS68" s="982"/>
      <c r="AT68" s="982"/>
      <c r="AU68" s="982" t="s">
        <v>562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4475</v>
      </c>
      <c r="R69" s="971"/>
      <c r="S69" s="971"/>
      <c r="T69" s="971"/>
      <c r="U69" s="971"/>
      <c r="V69" s="971">
        <v>4456</v>
      </c>
      <c r="W69" s="971"/>
      <c r="X69" s="971"/>
      <c r="Y69" s="971"/>
      <c r="Z69" s="971"/>
      <c r="AA69" s="981">
        <f>Q69-V69</f>
        <v>19</v>
      </c>
      <c r="AB69" s="979"/>
      <c r="AC69" s="979"/>
      <c r="AD69" s="979"/>
      <c r="AE69" s="980"/>
      <c r="AF69" s="971">
        <v>19</v>
      </c>
      <c r="AG69" s="971"/>
      <c r="AH69" s="971"/>
      <c r="AI69" s="971"/>
      <c r="AJ69" s="971"/>
      <c r="AK69" s="971">
        <v>50</v>
      </c>
      <c r="AL69" s="971"/>
      <c r="AM69" s="971"/>
      <c r="AN69" s="971"/>
      <c r="AO69" s="971"/>
      <c r="AP69" s="971" t="s">
        <v>562</v>
      </c>
      <c r="AQ69" s="971"/>
      <c r="AR69" s="971"/>
      <c r="AS69" s="971"/>
      <c r="AT69" s="971"/>
      <c r="AU69" s="971" t="s">
        <v>562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38</v>
      </c>
      <c r="R70" s="971"/>
      <c r="S70" s="971"/>
      <c r="T70" s="971"/>
      <c r="U70" s="971"/>
      <c r="V70" s="971">
        <v>35</v>
      </c>
      <c r="W70" s="971"/>
      <c r="X70" s="971"/>
      <c r="Y70" s="971"/>
      <c r="Z70" s="971"/>
      <c r="AA70" s="981">
        <f t="shared" ref="AA70:AA76" si="0">Q70-V70</f>
        <v>3</v>
      </c>
      <c r="AB70" s="979"/>
      <c r="AC70" s="979"/>
      <c r="AD70" s="979"/>
      <c r="AE70" s="980"/>
      <c r="AF70" s="971">
        <v>3</v>
      </c>
      <c r="AG70" s="971"/>
      <c r="AH70" s="971"/>
      <c r="AI70" s="971"/>
      <c r="AJ70" s="971"/>
      <c r="AK70" s="971" t="s">
        <v>562</v>
      </c>
      <c r="AL70" s="971"/>
      <c r="AM70" s="971"/>
      <c r="AN70" s="971"/>
      <c r="AO70" s="971"/>
      <c r="AP70" s="971" t="s">
        <v>562</v>
      </c>
      <c r="AQ70" s="971"/>
      <c r="AR70" s="971"/>
      <c r="AS70" s="971"/>
      <c r="AT70" s="971"/>
      <c r="AU70" s="971" t="s">
        <v>562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275</v>
      </c>
      <c r="R71" s="971"/>
      <c r="S71" s="971"/>
      <c r="T71" s="971"/>
      <c r="U71" s="971"/>
      <c r="V71" s="971">
        <v>257</v>
      </c>
      <c r="W71" s="971"/>
      <c r="X71" s="971"/>
      <c r="Y71" s="971"/>
      <c r="Z71" s="971"/>
      <c r="AA71" s="981">
        <f t="shared" si="0"/>
        <v>18</v>
      </c>
      <c r="AB71" s="979"/>
      <c r="AC71" s="979"/>
      <c r="AD71" s="979"/>
      <c r="AE71" s="980"/>
      <c r="AF71" s="971">
        <v>18</v>
      </c>
      <c r="AG71" s="971"/>
      <c r="AH71" s="971"/>
      <c r="AI71" s="971"/>
      <c r="AJ71" s="971"/>
      <c r="AK71" s="971" t="s">
        <v>562</v>
      </c>
      <c r="AL71" s="971"/>
      <c r="AM71" s="971"/>
      <c r="AN71" s="971"/>
      <c r="AO71" s="971"/>
      <c r="AP71" s="971" t="s">
        <v>562</v>
      </c>
      <c r="AQ71" s="971"/>
      <c r="AR71" s="971"/>
      <c r="AS71" s="971"/>
      <c r="AT71" s="971"/>
      <c r="AU71" s="971" t="s">
        <v>562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276</v>
      </c>
      <c r="R72" s="971"/>
      <c r="S72" s="971"/>
      <c r="T72" s="971"/>
      <c r="U72" s="971"/>
      <c r="V72" s="971">
        <v>223</v>
      </c>
      <c r="W72" s="971"/>
      <c r="X72" s="971"/>
      <c r="Y72" s="971"/>
      <c r="Z72" s="971"/>
      <c r="AA72" s="981">
        <f t="shared" si="0"/>
        <v>53</v>
      </c>
      <c r="AB72" s="979"/>
      <c r="AC72" s="979"/>
      <c r="AD72" s="979"/>
      <c r="AE72" s="980"/>
      <c r="AF72" s="971">
        <v>53</v>
      </c>
      <c r="AG72" s="971"/>
      <c r="AH72" s="971"/>
      <c r="AI72" s="971"/>
      <c r="AJ72" s="971"/>
      <c r="AK72" s="971">
        <v>127</v>
      </c>
      <c r="AL72" s="971"/>
      <c r="AM72" s="971"/>
      <c r="AN72" s="971"/>
      <c r="AO72" s="971"/>
      <c r="AP72" s="971" t="s">
        <v>562</v>
      </c>
      <c r="AQ72" s="971"/>
      <c r="AR72" s="971"/>
      <c r="AS72" s="971"/>
      <c r="AT72" s="971"/>
      <c r="AU72" s="971" t="s">
        <v>562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7">
        <v>86</v>
      </c>
      <c r="R73" s="971"/>
      <c r="S73" s="971"/>
      <c r="T73" s="971"/>
      <c r="U73" s="971"/>
      <c r="V73" s="971">
        <v>72</v>
      </c>
      <c r="W73" s="971"/>
      <c r="X73" s="971"/>
      <c r="Y73" s="971"/>
      <c r="Z73" s="971"/>
      <c r="AA73" s="981">
        <v>13</v>
      </c>
      <c r="AB73" s="979"/>
      <c r="AC73" s="979"/>
      <c r="AD73" s="979"/>
      <c r="AE73" s="980"/>
      <c r="AF73" s="971">
        <v>13</v>
      </c>
      <c r="AG73" s="971"/>
      <c r="AH73" s="971"/>
      <c r="AI73" s="971"/>
      <c r="AJ73" s="971"/>
      <c r="AK73" s="971" t="s">
        <v>562</v>
      </c>
      <c r="AL73" s="971"/>
      <c r="AM73" s="971"/>
      <c r="AN73" s="971"/>
      <c r="AO73" s="971"/>
      <c r="AP73" s="971" t="s">
        <v>562</v>
      </c>
      <c r="AQ73" s="971"/>
      <c r="AR73" s="971"/>
      <c r="AS73" s="971"/>
      <c r="AT73" s="971"/>
      <c r="AU73" s="971" t="s">
        <v>562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559</v>
      </c>
      <c r="C74" s="975"/>
      <c r="D74" s="975"/>
      <c r="E74" s="975"/>
      <c r="F74" s="975"/>
      <c r="G74" s="975"/>
      <c r="H74" s="975"/>
      <c r="I74" s="975"/>
      <c r="J74" s="975"/>
      <c r="K74" s="975"/>
      <c r="L74" s="975"/>
      <c r="M74" s="975"/>
      <c r="N74" s="975"/>
      <c r="O74" s="975"/>
      <c r="P74" s="976"/>
      <c r="Q74" s="977">
        <v>134</v>
      </c>
      <c r="R74" s="971"/>
      <c r="S74" s="971"/>
      <c r="T74" s="971"/>
      <c r="U74" s="971"/>
      <c r="V74" s="971">
        <v>133</v>
      </c>
      <c r="W74" s="971"/>
      <c r="X74" s="971"/>
      <c r="Y74" s="971"/>
      <c r="Z74" s="971"/>
      <c r="AA74" s="981">
        <f t="shared" si="0"/>
        <v>1</v>
      </c>
      <c r="AB74" s="979"/>
      <c r="AC74" s="979"/>
      <c r="AD74" s="979"/>
      <c r="AE74" s="980"/>
      <c r="AF74" s="971">
        <v>1</v>
      </c>
      <c r="AG74" s="971"/>
      <c r="AH74" s="971"/>
      <c r="AI74" s="971"/>
      <c r="AJ74" s="971"/>
      <c r="AK74" s="971">
        <v>28</v>
      </c>
      <c r="AL74" s="971"/>
      <c r="AM74" s="971"/>
      <c r="AN74" s="971"/>
      <c r="AO74" s="971"/>
      <c r="AP74" s="971" t="s">
        <v>562</v>
      </c>
      <c r="AQ74" s="971"/>
      <c r="AR74" s="971"/>
      <c r="AS74" s="971"/>
      <c r="AT74" s="971"/>
      <c r="AU74" s="971" t="s">
        <v>562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560</v>
      </c>
      <c r="C75" s="975"/>
      <c r="D75" s="975"/>
      <c r="E75" s="975"/>
      <c r="F75" s="975"/>
      <c r="G75" s="975"/>
      <c r="H75" s="975"/>
      <c r="I75" s="975"/>
      <c r="J75" s="975"/>
      <c r="K75" s="975"/>
      <c r="L75" s="975"/>
      <c r="M75" s="975"/>
      <c r="N75" s="975"/>
      <c r="O75" s="975"/>
      <c r="P75" s="976"/>
      <c r="Q75" s="978">
        <v>187</v>
      </c>
      <c r="R75" s="979"/>
      <c r="S75" s="979"/>
      <c r="T75" s="979"/>
      <c r="U75" s="980"/>
      <c r="V75" s="981">
        <v>176</v>
      </c>
      <c r="W75" s="979"/>
      <c r="X75" s="979"/>
      <c r="Y75" s="979"/>
      <c r="Z75" s="980"/>
      <c r="AA75" s="981">
        <f t="shared" si="0"/>
        <v>11</v>
      </c>
      <c r="AB75" s="979"/>
      <c r="AC75" s="979"/>
      <c r="AD75" s="979"/>
      <c r="AE75" s="980"/>
      <c r="AF75" s="981">
        <v>11</v>
      </c>
      <c r="AG75" s="979"/>
      <c r="AH75" s="979"/>
      <c r="AI75" s="979"/>
      <c r="AJ75" s="980"/>
      <c r="AK75" s="981">
        <v>87</v>
      </c>
      <c r="AL75" s="979"/>
      <c r="AM75" s="979"/>
      <c r="AN75" s="979"/>
      <c r="AO75" s="980"/>
      <c r="AP75" s="981" t="s">
        <v>562</v>
      </c>
      <c r="AQ75" s="979"/>
      <c r="AR75" s="979"/>
      <c r="AS75" s="979"/>
      <c r="AT75" s="980"/>
      <c r="AU75" s="981" t="s">
        <v>562</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561</v>
      </c>
      <c r="C76" s="975"/>
      <c r="D76" s="975"/>
      <c r="E76" s="975"/>
      <c r="F76" s="975"/>
      <c r="G76" s="975"/>
      <c r="H76" s="975"/>
      <c r="I76" s="975"/>
      <c r="J76" s="975"/>
      <c r="K76" s="975"/>
      <c r="L76" s="975"/>
      <c r="M76" s="975"/>
      <c r="N76" s="975"/>
      <c r="O76" s="975"/>
      <c r="P76" s="976"/>
      <c r="Q76" s="978">
        <v>15213</v>
      </c>
      <c r="R76" s="979"/>
      <c r="S76" s="979"/>
      <c r="T76" s="979"/>
      <c r="U76" s="980"/>
      <c r="V76" s="981">
        <v>15015</v>
      </c>
      <c r="W76" s="979"/>
      <c r="X76" s="979"/>
      <c r="Y76" s="979"/>
      <c r="Z76" s="980"/>
      <c r="AA76" s="981">
        <f t="shared" si="0"/>
        <v>198</v>
      </c>
      <c r="AB76" s="979"/>
      <c r="AC76" s="979"/>
      <c r="AD76" s="979"/>
      <c r="AE76" s="980"/>
      <c r="AF76" s="981">
        <v>198</v>
      </c>
      <c r="AG76" s="979"/>
      <c r="AH76" s="979"/>
      <c r="AI76" s="979"/>
      <c r="AJ76" s="980"/>
      <c r="AK76" s="981">
        <v>470</v>
      </c>
      <c r="AL76" s="979"/>
      <c r="AM76" s="979"/>
      <c r="AN76" s="979"/>
      <c r="AO76" s="980"/>
      <c r="AP76" s="981">
        <v>4568</v>
      </c>
      <c r="AQ76" s="979"/>
      <c r="AR76" s="979"/>
      <c r="AS76" s="979"/>
      <c r="AT76" s="980"/>
      <c r="AU76" s="981">
        <v>21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319</v>
      </c>
      <c r="AG88" s="959"/>
      <c r="AH88" s="959"/>
      <c r="AI88" s="959"/>
      <c r="AJ88" s="959"/>
      <c r="AK88" s="963"/>
      <c r="AL88" s="963"/>
      <c r="AM88" s="963"/>
      <c r="AN88" s="963"/>
      <c r="AO88" s="963"/>
      <c r="AP88" s="959">
        <v>4568</v>
      </c>
      <c r="AQ88" s="959"/>
      <c r="AR88" s="959"/>
      <c r="AS88" s="959"/>
      <c r="AT88" s="959"/>
      <c r="AU88" s="959">
        <v>21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v>4</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245097</v>
      </c>
      <c r="AB110" s="889"/>
      <c r="AC110" s="889"/>
      <c r="AD110" s="889"/>
      <c r="AE110" s="890"/>
      <c r="AF110" s="891">
        <v>307246</v>
      </c>
      <c r="AG110" s="889"/>
      <c r="AH110" s="889"/>
      <c r="AI110" s="889"/>
      <c r="AJ110" s="890"/>
      <c r="AK110" s="891">
        <v>327005</v>
      </c>
      <c r="AL110" s="889"/>
      <c r="AM110" s="889"/>
      <c r="AN110" s="889"/>
      <c r="AO110" s="890"/>
      <c r="AP110" s="892">
        <v>28.1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2926732</v>
      </c>
      <c r="BR110" s="842"/>
      <c r="BS110" s="842"/>
      <c r="BT110" s="842"/>
      <c r="BU110" s="842"/>
      <c r="BV110" s="842">
        <v>2964244</v>
      </c>
      <c r="BW110" s="842"/>
      <c r="BX110" s="842"/>
      <c r="BY110" s="842"/>
      <c r="BZ110" s="842"/>
      <c r="CA110" s="842">
        <v>2969679</v>
      </c>
      <c r="CB110" s="842"/>
      <c r="CC110" s="842"/>
      <c r="CD110" s="842"/>
      <c r="CE110" s="842"/>
      <c r="CF110" s="866">
        <v>255.1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437619</v>
      </c>
      <c r="BR112" s="817"/>
      <c r="BS112" s="817"/>
      <c r="BT112" s="817"/>
      <c r="BU112" s="817"/>
      <c r="BV112" s="817">
        <v>445076</v>
      </c>
      <c r="BW112" s="817"/>
      <c r="BX112" s="817"/>
      <c r="BY112" s="817"/>
      <c r="BZ112" s="817"/>
      <c r="CA112" s="817">
        <v>446119</v>
      </c>
      <c r="CB112" s="817"/>
      <c r="CC112" s="817"/>
      <c r="CD112" s="817"/>
      <c r="CE112" s="817"/>
      <c r="CF112" s="875">
        <v>38.299999999999997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44777</v>
      </c>
      <c r="AB113" s="919"/>
      <c r="AC113" s="919"/>
      <c r="AD113" s="919"/>
      <c r="AE113" s="920"/>
      <c r="AF113" s="921">
        <v>38990</v>
      </c>
      <c r="AG113" s="919"/>
      <c r="AH113" s="919"/>
      <c r="AI113" s="919"/>
      <c r="AJ113" s="920"/>
      <c r="AK113" s="921">
        <v>41609</v>
      </c>
      <c r="AL113" s="919"/>
      <c r="AM113" s="919"/>
      <c r="AN113" s="919"/>
      <c r="AO113" s="920"/>
      <c r="AP113" s="922">
        <v>3.6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20678</v>
      </c>
      <c r="BR113" s="817"/>
      <c r="BS113" s="817"/>
      <c r="BT113" s="817"/>
      <c r="BU113" s="817"/>
      <c r="BV113" s="817">
        <v>19392</v>
      </c>
      <c r="BW113" s="817"/>
      <c r="BX113" s="817"/>
      <c r="BY113" s="817"/>
      <c r="BZ113" s="817"/>
      <c r="CA113" s="817">
        <v>20790</v>
      </c>
      <c r="CB113" s="817"/>
      <c r="CC113" s="817"/>
      <c r="CD113" s="817"/>
      <c r="CE113" s="817"/>
      <c r="CF113" s="875">
        <v>1.8</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4348</v>
      </c>
      <c r="AB114" s="780"/>
      <c r="AC114" s="780"/>
      <c r="AD114" s="780"/>
      <c r="AE114" s="781"/>
      <c r="AF114" s="782">
        <v>4708</v>
      </c>
      <c r="AG114" s="780"/>
      <c r="AH114" s="780"/>
      <c r="AI114" s="780"/>
      <c r="AJ114" s="781"/>
      <c r="AK114" s="782">
        <v>5336</v>
      </c>
      <c r="AL114" s="780"/>
      <c r="AM114" s="780"/>
      <c r="AN114" s="780"/>
      <c r="AO114" s="781"/>
      <c r="AP114" s="824">
        <v>0.5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366988</v>
      </c>
      <c r="BR114" s="817"/>
      <c r="BS114" s="817"/>
      <c r="BT114" s="817"/>
      <c r="BU114" s="817"/>
      <c r="BV114" s="817">
        <v>364231</v>
      </c>
      <c r="BW114" s="817"/>
      <c r="BX114" s="817"/>
      <c r="BY114" s="817"/>
      <c r="BZ114" s="817"/>
      <c r="CA114" s="817">
        <v>352375</v>
      </c>
      <c r="CB114" s="817"/>
      <c r="CC114" s="817"/>
      <c r="CD114" s="817"/>
      <c r="CE114" s="817"/>
      <c r="CF114" s="875">
        <v>30.3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294222</v>
      </c>
      <c r="AB117" s="903"/>
      <c r="AC117" s="903"/>
      <c r="AD117" s="903"/>
      <c r="AE117" s="904"/>
      <c r="AF117" s="905">
        <v>350944</v>
      </c>
      <c r="AG117" s="903"/>
      <c r="AH117" s="903"/>
      <c r="AI117" s="903"/>
      <c r="AJ117" s="904"/>
      <c r="AK117" s="905">
        <v>373950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3752017</v>
      </c>
      <c r="BR119" s="845"/>
      <c r="BS119" s="845"/>
      <c r="BT119" s="845"/>
      <c r="BU119" s="845"/>
      <c r="BV119" s="845">
        <v>3792943</v>
      </c>
      <c r="BW119" s="845"/>
      <c r="BX119" s="845"/>
      <c r="BY119" s="845"/>
      <c r="BZ119" s="845"/>
      <c r="CA119" s="845">
        <v>3788963</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2241214</v>
      </c>
      <c r="BR120" s="842"/>
      <c r="BS120" s="842"/>
      <c r="BT120" s="842"/>
      <c r="BU120" s="842"/>
      <c r="BV120" s="842">
        <v>2324749</v>
      </c>
      <c r="BW120" s="842"/>
      <c r="BX120" s="842"/>
      <c r="BY120" s="842"/>
      <c r="BZ120" s="842"/>
      <c r="CA120" s="842">
        <v>2302091</v>
      </c>
      <c r="CB120" s="842"/>
      <c r="CC120" s="842"/>
      <c r="CD120" s="842"/>
      <c r="CE120" s="842"/>
      <c r="CF120" s="866">
        <v>197.8</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446119</v>
      </c>
      <c r="DR120" s="842"/>
      <c r="DS120" s="842"/>
      <c r="DT120" s="842"/>
      <c r="DU120" s="842"/>
      <c r="DV120" s="843">
        <v>38.299999999999997</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64</v>
      </c>
      <c r="BR121" s="817"/>
      <c r="BS121" s="817"/>
      <c r="BT121" s="817"/>
      <c r="BU121" s="817"/>
      <c r="BV121" s="817">
        <v>32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v>1418</v>
      </c>
      <c r="DH121" s="817"/>
      <c r="DI121" s="817"/>
      <c r="DJ121" s="817"/>
      <c r="DK121" s="817"/>
      <c r="DL121" s="817">
        <v>2279</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2306547</v>
      </c>
      <c r="BR122" s="845"/>
      <c r="BS122" s="845"/>
      <c r="BT122" s="845"/>
      <c r="BU122" s="845"/>
      <c r="BV122" s="845">
        <v>2307570</v>
      </c>
      <c r="BW122" s="845"/>
      <c r="BX122" s="845"/>
      <c r="BY122" s="845"/>
      <c r="BZ122" s="845"/>
      <c r="CA122" s="845">
        <v>2310905</v>
      </c>
      <c r="CB122" s="845"/>
      <c r="CC122" s="845"/>
      <c r="CD122" s="845"/>
      <c r="CE122" s="845"/>
      <c r="CF122" s="846">
        <v>198.5</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4547825</v>
      </c>
      <c r="BR123" s="833"/>
      <c r="BS123" s="833"/>
      <c r="BT123" s="833"/>
      <c r="BU123" s="833"/>
      <c r="BV123" s="833">
        <v>4632351</v>
      </c>
      <c r="BW123" s="833"/>
      <c r="BX123" s="833"/>
      <c r="BY123" s="833"/>
      <c r="BZ123" s="833"/>
      <c r="CA123" s="833">
        <v>4612996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436201</v>
      </c>
      <c r="DH124" s="764"/>
      <c r="DI124" s="764"/>
      <c r="DJ124" s="764"/>
      <c r="DK124" s="765"/>
      <c r="DL124" s="766">
        <v>442797</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32</v>
      </c>
      <c r="AB128" s="801"/>
      <c r="AC128" s="801"/>
      <c r="AD128" s="801"/>
      <c r="AE128" s="802"/>
      <c r="AF128" s="803">
        <v>32</v>
      </c>
      <c r="AG128" s="801"/>
      <c r="AH128" s="801"/>
      <c r="AI128" s="801"/>
      <c r="AJ128" s="802"/>
      <c r="AK128" s="803" t="s">
        <v>122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1346519</v>
      </c>
      <c r="AB129" s="780"/>
      <c r="AC129" s="780"/>
      <c r="AD129" s="780"/>
      <c r="AE129" s="781"/>
      <c r="AF129" s="782">
        <v>1369264</v>
      </c>
      <c r="AG129" s="780"/>
      <c r="AH129" s="780"/>
      <c r="AI129" s="780"/>
      <c r="AJ129" s="781"/>
      <c r="AK129" s="782">
        <v>1426745</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218436</v>
      </c>
      <c r="AB130" s="780"/>
      <c r="AC130" s="780"/>
      <c r="AD130" s="780"/>
      <c r="AE130" s="781"/>
      <c r="AF130" s="782">
        <v>232804</v>
      </c>
      <c r="AG130" s="780"/>
      <c r="AH130" s="780"/>
      <c r="AI130" s="780"/>
      <c r="AJ130" s="781"/>
      <c r="AK130" s="782">
        <v>262793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1128083</v>
      </c>
      <c r="AB131" s="764"/>
      <c r="AC131" s="764"/>
      <c r="AD131" s="764"/>
      <c r="AE131" s="765"/>
      <c r="AF131" s="766">
        <v>1136460</v>
      </c>
      <c r="AG131" s="764"/>
      <c r="AH131" s="764"/>
      <c r="AI131" s="764"/>
      <c r="AJ131" s="765"/>
      <c r="AK131" s="766">
        <v>1163952</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6.7152860209999998</v>
      </c>
      <c r="AB132" s="745"/>
      <c r="AC132" s="745"/>
      <c r="AD132" s="745"/>
      <c r="AE132" s="746"/>
      <c r="AF132" s="747">
        <v>10.392622709999999</v>
      </c>
      <c r="AG132" s="745"/>
      <c r="AH132" s="745"/>
      <c r="AI132" s="745"/>
      <c r="AJ132" s="746"/>
      <c r="AK132" s="747">
        <v>9.5499642599999994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5.8</v>
      </c>
      <c r="AB133" s="724"/>
      <c r="AC133" s="724"/>
      <c r="AD133" s="724"/>
      <c r="AE133" s="725"/>
      <c r="AF133" s="723">
        <v>7.5</v>
      </c>
      <c r="AG133" s="724"/>
      <c r="AH133" s="724"/>
      <c r="AI133" s="724"/>
      <c r="AJ133" s="725"/>
      <c r="AK133" s="723">
        <v>8.8000000000000007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LJ7Csy6qiOIlBXqzZtohX4AZDpCQPCrFFiSjHRxOtAeFaZ7IbJhZ7BMFznXn9yjjFo5sgCYm90jP+XKrGY18A==" saltValue="uusCLMQ3dw3OepIYluIp6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Y1" zoomScale="91" zoomScaleNormal="85" zoomScaleSheetLayoutView="91" workbookViewId="0">
      <selection activeCell="AN33" sqref="AN3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8njmTCN+T7Lfk40QEXwxsyYlTuaR5S82ErN/Vp3f+ZXMVXemfEhbK8jZcdwX6a7iIg9JWkmjW8fLs2WJd7FdA==" saltValue="XHmja+A/5BQLfiPd50pb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6" zoomScale="120" zoomScaleNormal="12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KdLyFeWURFrteZlD0uC42XozSe+cZoTQxXYaFywQSPs6qXh5O3JJD7CRjBhmWZZDV7xLaIcDo2bxKp5uCIIsQ==" saltValue="Ts1b5xgDBaT6RMZ+E46cr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 workbookViewId="0">
      <selection activeCell="AK37" sqref="AK37:AN37"/>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497001</v>
      </c>
      <c r="AP9" s="269">
        <v>391339</v>
      </c>
      <c r="AQ9" s="270">
        <v>289558</v>
      </c>
      <c r="AR9" s="271">
        <v>35.200000000000003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96259</v>
      </c>
      <c r="AP10" s="272">
        <v>75794</v>
      </c>
      <c r="AQ10" s="273">
        <v>31838</v>
      </c>
      <c r="AR10" s="274">
        <v>138.1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5309</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22868</v>
      </c>
      <c r="AP13" s="272">
        <v>18006</v>
      </c>
      <c r="AQ13" s="273">
        <v>8195</v>
      </c>
      <c r="AR13" s="274">
        <v>119.7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20614</v>
      </c>
      <c r="AP14" s="272">
        <v>16231</v>
      </c>
      <c r="AQ14" s="273">
        <v>5752</v>
      </c>
      <c r="AR14" s="274">
        <v>182.2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-36855</v>
      </c>
      <c r="AP15" s="272">
        <v>-29020</v>
      </c>
      <c r="AQ15" s="273">
        <v>-17150</v>
      </c>
      <c r="AR15" s="274">
        <v>69.2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599887</v>
      </c>
      <c r="AP16" s="272">
        <v>472352</v>
      </c>
      <c r="AQ16" s="273">
        <v>323504</v>
      </c>
      <c r="AR16" s="274">
        <v>46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37.01</v>
      </c>
      <c r="AP21" s="286">
        <v>26.26</v>
      </c>
      <c r="AQ21" s="287">
        <v>10.75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96.1</v>
      </c>
      <c r="AP22" s="291">
        <v>94.5</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327005</v>
      </c>
      <c r="AP32" s="300">
        <v>257484</v>
      </c>
      <c r="AQ32" s="301">
        <v>167749</v>
      </c>
      <c r="AR32" s="302">
        <v>53.5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41609</v>
      </c>
      <c r="AP35" s="300">
        <v>32763</v>
      </c>
      <c r="AQ35" s="301">
        <v>32778</v>
      </c>
      <c r="AR35" s="302">
        <v>0</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5336</v>
      </c>
      <c r="AP36" s="300">
        <v>4202</v>
      </c>
      <c r="AQ36" s="301">
        <v>4535</v>
      </c>
      <c r="AR36" s="302">
        <v>-7.3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1146</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37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t="s">
        <v>486</v>
      </c>
      <c r="AP39" s="300" t="s">
        <v>486</v>
      </c>
      <c r="AQ39" s="301">
        <v>-7395</v>
      </c>
      <c r="AR39" s="302" t="s">
        <v>486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-262793</v>
      </c>
      <c r="AP40" s="300">
        <v>-206924</v>
      </c>
      <c r="AQ40" s="301">
        <v>-144519</v>
      </c>
      <c r="AR40" s="302">
        <v>43.2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111157</v>
      </c>
      <c r="AP41" s="300">
        <v>87525</v>
      </c>
      <c r="AQ41" s="301">
        <v>54333</v>
      </c>
      <c r="AR41" s="302">
        <v>61.1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479224</v>
      </c>
      <c r="AN51" s="322">
        <v>344270</v>
      </c>
      <c r="AO51" s="323">
        <v>-60.6</v>
      </c>
      <c r="AP51" s="324">
        <v>301035</v>
      </c>
      <c r="AQ51" s="325">
        <v>12.2</v>
      </c>
      <c r="AR51" s="326">
        <v>-72.8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342933</v>
      </c>
      <c r="AN52" s="330">
        <v>246360</v>
      </c>
      <c r="AO52" s="331">
        <v>-3.8</v>
      </c>
      <c r="AP52" s="332">
        <v>154376</v>
      </c>
      <c r="AQ52" s="333">
        <v>29.1</v>
      </c>
      <c r="AR52" s="334">
        <v>-32.9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384874</v>
      </c>
      <c r="AN53" s="322">
        <v>282788</v>
      </c>
      <c r="AO53" s="323">
        <v>-17.899999999999999</v>
      </c>
      <c r="AP53" s="324">
        <v>362690</v>
      </c>
      <c r="AQ53" s="325">
        <v>20.5</v>
      </c>
      <c r="AR53" s="326">
        <v>-38.4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259430</v>
      </c>
      <c r="AN54" s="330">
        <v>190617</v>
      </c>
      <c r="AO54" s="331">
        <v>-22.6</v>
      </c>
      <c r="AP54" s="332">
        <v>172580</v>
      </c>
      <c r="AQ54" s="333">
        <v>11.8</v>
      </c>
      <c r="AR54" s="334">
        <v>-34.4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766808</v>
      </c>
      <c r="AN55" s="322">
        <v>580475</v>
      </c>
      <c r="AO55" s="323">
        <v>105.3</v>
      </c>
      <c r="AP55" s="324">
        <v>296093</v>
      </c>
      <c r="AQ55" s="325">
        <v>-18.399999999999999</v>
      </c>
      <c r="AR55" s="326">
        <v>123.7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511820</v>
      </c>
      <c r="AN56" s="330">
        <v>387449</v>
      </c>
      <c r="AO56" s="331">
        <v>103.3</v>
      </c>
      <c r="AP56" s="332">
        <v>140545</v>
      </c>
      <c r="AQ56" s="333">
        <v>-18.600000000000001</v>
      </c>
      <c r="AR56" s="334">
        <v>121.9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441811</v>
      </c>
      <c r="AN57" s="322">
        <v>340904</v>
      </c>
      <c r="AO57" s="323">
        <v>-41.3</v>
      </c>
      <c r="AP57" s="324">
        <v>308655</v>
      </c>
      <c r="AQ57" s="325">
        <v>4.2</v>
      </c>
      <c r="AR57" s="326">
        <v>-45.5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293768</v>
      </c>
      <c r="AN58" s="330">
        <v>226673</v>
      </c>
      <c r="AO58" s="331">
        <v>-41.5</v>
      </c>
      <c r="AP58" s="332">
        <v>169887</v>
      </c>
      <c r="AQ58" s="333">
        <v>20.9</v>
      </c>
      <c r="AR58" s="334">
        <v>-62.4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413240</v>
      </c>
      <c r="AN59" s="322">
        <v>325386</v>
      </c>
      <c r="AO59" s="323">
        <v>-4.5999999999999996</v>
      </c>
      <c r="AP59" s="324">
        <v>325476</v>
      </c>
      <c r="AQ59" s="325">
        <v>5.4</v>
      </c>
      <c r="AR59" s="326">
        <v>-10</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320941</v>
      </c>
      <c r="AN60" s="330">
        <v>252709</v>
      </c>
      <c r="AO60" s="331">
        <v>11.5</v>
      </c>
      <c r="AP60" s="332">
        <v>190204</v>
      </c>
      <c r="AQ60" s="333">
        <v>12</v>
      </c>
      <c r="AR60" s="334">
        <v>-0.5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497191</v>
      </c>
      <c r="AN61" s="337">
        <v>374765</v>
      </c>
      <c r="AO61" s="338">
        <v>-3.8</v>
      </c>
      <c r="AP61" s="339">
        <v>318790</v>
      </c>
      <c r="AQ61" s="340">
        <v>4.8</v>
      </c>
      <c r="AR61" s="326">
        <v>-8.6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345778</v>
      </c>
      <c r="AN62" s="330">
        <v>260762</v>
      </c>
      <c r="AO62" s="331">
        <v>9.4</v>
      </c>
      <c r="AP62" s="332">
        <v>165518</v>
      </c>
      <c r="AQ62" s="333">
        <v>11</v>
      </c>
      <c r="AR62" s="334">
        <v>-1.6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b2lsqSGmfAQwuwvW7/BB9lmYQFYKVLRLfPd3DmEmRL6obcWp6FfQQzXju4R1qiQK8tRF8Q7aI+tIhX/CSdL3qg==" saltValue="F/KUunozqTsVyaTHHksl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wGVlxtWTPHo58rynSg5RKD5cVHbDeBwn8zsNbr5kjlZTEaPO5lovC4tBHsQlTecDP6HrFlv1/KJahFe0B8n3PQ==" saltValue="7X52ZTMSHX8450C1ANpm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120" zoomScaleNormal="12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53mxsK5rw68YTf62aVt/QTUUXEoOXC2qzlnO/xZRIzzFwXBTHE8YKDsDljPWm/2nX6VpbelG9IMch57QsfNf7g==" saltValue="WMaJ/GYJ6LtrA4twc+S8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69.650000000000006</v>
      </c>
      <c r="G47" s="12">
        <v>62.06</v>
      </c>
      <c r="H47" s="12">
        <v>63.93</v>
      </c>
      <c r="I47" s="12">
        <v>62.96</v>
      </c>
      <c r="J47" s="13">
        <v>60.61</v>
      </c>
    </row>
    <row r="48" spans="2:10" ht="57.75" customHeight="1" x14ac:dyDescent="0.15">
      <c r="B48" s="14"/>
      <c r="C48" s="1141" t="s">
        <v>4</v>
      </c>
      <c r="D48" s="1141"/>
      <c r="E48" s="1142"/>
      <c r="F48" s="15">
        <v>7.85</v>
      </c>
      <c r="G48" s="16">
        <v>7.45</v>
      </c>
      <c r="H48" s="16">
        <v>5.0599999999999996</v>
      </c>
      <c r="I48" s="16">
        <v>6.75</v>
      </c>
      <c r="J48" s="17">
        <v>5.86</v>
      </c>
    </row>
    <row r="49" spans="2:10" ht="57.75" customHeight="1" thickBot="1" x14ac:dyDescent="0.2">
      <c r="B49" s="18"/>
      <c r="C49" s="1143" t="s">
        <v>5</v>
      </c>
      <c r="D49" s="1143"/>
      <c r="E49" s="1144"/>
      <c r="F49" s="19">
        <v>3.21</v>
      </c>
      <c r="G49" s="20">
        <v>0.51</v>
      </c>
      <c r="H49" s="20" t="s">
        <v>530</v>
      </c>
      <c r="I49" s="20">
        <v>1.87</v>
      </c>
      <c r="J49" s="21" t="s">
        <v>531</v>
      </c>
    </row>
    <row r="50" spans="2:10" x14ac:dyDescent="0.15"/>
  </sheetData>
  <sheetProtection algorithmName="SHA-512" hashValue="IlMCQ77+518pExfxXHHeYcMkpTZddYMpZfNTYAo9Ge9PnrFhbDqIf+DT1KzIIb+jAHXnOMF7JHVq8MriyKU6FQ==" saltValue="xWN+zZ32pAdjdt6x9gMW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2026-03-16T07:49:50Z</cp:lastPrinted>
  <dcterms:created xsi:type="dcterms:W3CDTF">2026-02-26T10:00:27Z</dcterms:created>
  <dcterms:modified xsi:type="dcterms:W3CDTF">2026-03-16T07:59:28Z</dcterms:modified>
  <cp:category/>
</cp:coreProperties>
</file>